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2240" tabRatio="768"/>
  </bookViews>
  <sheets>
    <sheet name="Índice" sheetId="17" r:id="rId1"/>
    <sheet name="Amostra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a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7" i="7"/>
  <c r="P25" i="14" l="1"/>
  <c r="O25"/>
  <c r="N25"/>
  <c r="M25"/>
  <c r="L25"/>
  <c r="K25"/>
  <c r="P24"/>
  <c r="O24"/>
  <c r="N24"/>
  <c r="M24"/>
  <c r="L24"/>
  <c r="K24"/>
  <c r="L26" i="13"/>
  <c r="K26"/>
  <c r="J26"/>
  <c r="I26"/>
  <c r="L25"/>
  <c r="K25"/>
  <c r="J25"/>
  <c r="I25"/>
  <c r="AH26" i="12"/>
  <c r="AG26"/>
  <c r="AF26"/>
  <c r="AE26"/>
  <c r="AD26"/>
  <c r="AC26"/>
  <c r="AB26"/>
  <c r="AA26"/>
  <c r="Z26"/>
  <c r="Y26"/>
  <c r="X26"/>
  <c r="W26"/>
  <c r="V26"/>
  <c r="U26"/>
  <c r="T26"/>
  <c r="AH25"/>
  <c r="AG25"/>
  <c r="AF25"/>
  <c r="AE25"/>
  <c r="AD25"/>
  <c r="AC25"/>
  <c r="AB25"/>
  <c r="AA25"/>
  <c r="Z25"/>
  <c r="Y25"/>
  <c r="X25"/>
  <c r="W25"/>
  <c r="V25"/>
  <c r="U25"/>
  <c r="T25"/>
  <c r="J25" i="11"/>
  <c r="I25"/>
  <c r="H25"/>
  <c r="J24"/>
  <c r="I24"/>
  <c r="H24"/>
  <c r="N25" i="10"/>
  <c r="M25"/>
  <c r="L25"/>
  <c r="K25"/>
  <c r="J25"/>
  <c r="N24"/>
  <c r="M24"/>
  <c r="L24"/>
  <c r="K24"/>
  <c r="J24"/>
  <c r="AR26" i="9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P25" i="8"/>
  <c r="O25"/>
  <c r="N25"/>
  <c r="M25"/>
  <c r="L25"/>
  <c r="K25"/>
  <c r="P24"/>
  <c r="O24"/>
  <c r="N24"/>
  <c r="M24"/>
  <c r="L24"/>
  <c r="K24"/>
  <c r="X26" i="7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6"/>
  <c r="K25"/>
  <c r="J25"/>
  <c r="I25"/>
  <c r="L24"/>
  <c r="K24"/>
  <c r="J24"/>
  <c r="I24"/>
  <c r="AR26" i="5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AR26" i="4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3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2"/>
  <c r="K25"/>
  <c r="J25"/>
  <c r="I25"/>
  <c r="L24"/>
  <c r="K24"/>
  <c r="J24"/>
  <c r="I24"/>
  <c r="T26" i="19"/>
  <c r="S26"/>
  <c r="R26"/>
  <c r="Q26"/>
  <c r="P26"/>
  <c r="O26"/>
  <c r="N26"/>
  <c r="M26"/>
  <c r="T25"/>
  <c r="S25"/>
  <c r="R25"/>
  <c r="Q25"/>
  <c r="P25"/>
  <c r="O25"/>
  <c r="N25"/>
  <c r="M25"/>
  <c r="K26" i="15"/>
  <c r="J26"/>
  <c r="I26"/>
  <c r="K25"/>
  <c r="J25"/>
  <c r="I25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J10"/>
  <c r="K10"/>
  <c r="I10"/>
  <c r="J25" i="1"/>
  <c r="I25"/>
  <c r="H25"/>
  <c r="J24"/>
  <c r="I24"/>
  <c r="H24"/>
  <c r="S26" i="15"/>
  <c r="R26"/>
  <c r="Q26"/>
  <c r="P26"/>
  <c r="O26"/>
  <c r="N26"/>
  <c r="S25"/>
  <c r="R25"/>
  <c r="Q25"/>
  <c r="P25"/>
  <c r="O25"/>
  <c r="N25"/>
  <c r="N18"/>
  <c r="O18"/>
  <c r="P18"/>
  <c r="Q18"/>
  <c r="R18"/>
  <c r="S18"/>
  <c r="N19"/>
  <c r="O19"/>
  <c r="P19"/>
  <c r="Q19"/>
  <c r="R19"/>
  <c r="S19"/>
  <c r="N20"/>
  <c r="O20"/>
  <c r="P20"/>
  <c r="Q20"/>
  <c r="R20"/>
  <c r="S20"/>
  <c r="N21"/>
  <c r="O21"/>
  <c r="P21"/>
  <c r="Q21"/>
  <c r="R21"/>
  <c r="S21"/>
  <c r="N22"/>
  <c r="O22"/>
  <c r="P22"/>
  <c r="Q22"/>
  <c r="R22"/>
  <c r="S22"/>
  <c r="N23"/>
  <c r="O23"/>
  <c r="P23"/>
  <c r="Q23"/>
  <c r="R23"/>
  <c r="S23"/>
  <c r="S17"/>
  <c r="R17"/>
  <c r="Q17"/>
  <c r="P17"/>
  <c r="O17"/>
  <c r="N17"/>
  <c r="N13"/>
  <c r="O13"/>
  <c r="P13"/>
  <c r="Q13"/>
  <c r="R13"/>
  <c r="S13"/>
  <c r="N14"/>
  <c r="O14"/>
  <c r="P14"/>
  <c r="Q14"/>
  <c r="R14"/>
  <c r="S14"/>
  <c r="N15"/>
  <c r="O15"/>
  <c r="P15"/>
  <c r="Q15"/>
  <c r="R15"/>
  <c r="S15"/>
  <c r="S12"/>
  <c r="S10" s="1"/>
  <c r="R12"/>
  <c r="R10" s="1"/>
  <c r="Q12"/>
  <c r="Q10" s="1"/>
  <c r="P12"/>
  <c r="P10" s="1"/>
  <c r="O12"/>
  <c r="O10" s="1"/>
  <c r="N12"/>
  <c r="N10" s="1"/>
  <c r="X26"/>
  <c r="W26"/>
  <c r="V26"/>
  <c r="X25"/>
  <c r="W25"/>
  <c r="V25"/>
  <c r="B10" i="17" l="1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T23" i="19"/>
  <c r="S23"/>
  <c r="R23"/>
  <c r="Q23"/>
  <c r="T22"/>
  <c r="S22"/>
  <c r="R22"/>
  <c r="Q22"/>
  <c r="T21"/>
  <c r="S21"/>
  <c r="R21"/>
  <c r="Q21"/>
  <c r="T20"/>
  <c r="S20"/>
  <c r="R20"/>
  <c r="Q20"/>
  <c r="T19"/>
  <c r="S19"/>
  <c r="R19"/>
  <c r="Q19"/>
  <c r="T18"/>
  <c r="S18"/>
  <c r="R18"/>
  <c r="Q18"/>
  <c r="T17"/>
  <c r="S17"/>
  <c r="R17"/>
  <c r="Q17"/>
  <c r="T15"/>
  <c r="S15"/>
  <c r="R15"/>
  <c r="Q15"/>
  <c r="T14"/>
  <c r="S14"/>
  <c r="R14"/>
  <c r="Q14"/>
  <c r="T13"/>
  <c r="S13"/>
  <c r="R13"/>
  <c r="Q13"/>
  <c r="T12"/>
  <c r="S12"/>
  <c r="R12"/>
  <c r="Q12"/>
  <c r="T10"/>
  <c r="S10"/>
  <c r="R10"/>
  <c r="Q10"/>
  <c r="M10"/>
  <c r="AA10" i="9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9" i="17" l="1"/>
  <c r="B8"/>
  <c r="B6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M20" i="14"/>
  <c r="K19"/>
  <c r="K22"/>
  <c r="I22" i="13"/>
  <c r="I20"/>
  <c r="I18"/>
  <c r="I14"/>
  <c r="V18" i="12"/>
  <c r="X17"/>
  <c r="U21"/>
  <c r="AG22"/>
  <c r="AF19"/>
  <c r="AG23"/>
  <c r="AF20"/>
  <c r="AH21"/>
  <c r="AH12"/>
  <c r="AD17"/>
  <c r="AA20"/>
  <c r="Z17"/>
  <c r="Y18"/>
  <c r="K20" i="8"/>
  <c r="M17"/>
  <c r="K11"/>
  <c r="N18"/>
  <c r="V14" i="7"/>
  <c r="W13"/>
  <c r="O14"/>
  <c r="P13"/>
  <c r="Q12"/>
  <c r="Z23" i="5"/>
  <c r="AB21"/>
  <c r="Z18"/>
  <c r="Y13"/>
  <c r="AF12"/>
  <c r="AP19" i="4"/>
  <c r="AO15"/>
  <c r="AP23"/>
  <c r="AO20"/>
  <c r="AN17"/>
  <c r="AQ22"/>
  <c r="AP14"/>
  <c r="AR21"/>
  <c r="AQ18"/>
  <c r="AA19"/>
  <c r="Z15"/>
  <c r="AC21"/>
  <c r="Y22"/>
  <c r="AA20"/>
  <c r="Z17"/>
  <c r="AB14"/>
  <c r="Y13"/>
  <c r="AA23"/>
  <c r="AB18"/>
  <c r="AC12"/>
  <c r="AJ20"/>
  <c r="AK14"/>
  <c r="AK19"/>
  <c r="AI12"/>
  <c r="AI21"/>
  <c r="AM17"/>
  <c r="AL13"/>
  <c r="AF23"/>
  <c r="AE20"/>
  <c r="AE10"/>
  <c r="AG19"/>
  <c r="AD18"/>
  <c r="AD21"/>
  <c r="AH15"/>
  <c r="AP12"/>
  <c r="AR15" i="5"/>
  <c r="S10" i="3"/>
  <c r="AL15" i="5"/>
  <c r="AH10" i="12"/>
  <c r="AQ13" i="5"/>
  <c r="AA12" i="12"/>
  <c r="M9" i="10"/>
  <c r="K14"/>
  <c r="T15" i="3"/>
  <c r="X10" i="7"/>
  <c r="P10"/>
  <c r="AK14" i="5"/>
  <c r="AE15"/>
  <c r="AD13"/>
  <c r="AF10"/>
  <c r="W17" i="15" l="1"/>
  <c r="AD17" i="4"/>
  <c r="AR14" i="5"/>
  <c r="K13" i="8"/>
  <c r="M9"/>
  <c r="O15" i="3"/>
  <c r="AH13" i="4"/>
  <c r="AG22"/>
  <c r="AL18"/>
  <c r="AL22"/>
  <c r="AK23"/>
  <c r="AQ13"/>
  <c r="Y12" i="5"/>
  <c r="AB20"/>
  <c r="AB17"/>
  <c r="Z19"/>
  <c r="AA22"/>
  <c r="N16" i="8"/>
  <c r="L21"/>
  <c r="O11"/>
  <c r="M14"/>
  <c r="M19"/>
  <c r="AB19" i="12"/>
  <c r="AC22"/>
  <c r="Z21"/>
  <c r="Y23"/>
  <c r="AG18"/>
  <c r="T22"/>
  <c r="T20"/>
  <c r="V19"/>
  <c r="W23"/>
  <c r="I17" i="13"/>
  <c r="I19"/>
  <c r="I21"/>
  <c r="I23"/>
  <c r="N16" i="14"/>
  <c r="N18"/>
  <c r="L17"/>
  <c r="M21"/>
  <c r="L9" i="10"/>
  <c r="N14"/>
  <c r="X15" i="3"/>
  <c r="S15"/>
  <c r="P15"/>
  <c r="AE21" i="4"/>
  <c r="AF19"/>
  <c r="AD13"/>
  <c r="AE17"/>
  <c r="AF20"/>
  <c r="AG23"/>
  <c r="AG15"/>
  <c r="AE18"/>
  <c r="AH19"/>
  <c r="AF21"/>
  <c r="AD23"/>
  <c r="AD10"/>
  <c r="AG17"/>
  <c r="AE19"/>
  <c r="AH20"/>
  <c r="AF22"/>
  <c r="AM21"/>
  <c r="AI17"/>
  <c r="AJ12"/>
  <c r="AM13"/>
  <c r="AI18"/>
  <c r="AL19"/>
  <c r="AJ21"/>
  <c r="AM22"/>
  <c r="AJ13"/>
  <c r="AM14"/>
  <c r="AK17"/>
  <c r="AI19"/>
  <c r="AL20"/>
  <c r="AJ22"/>
  <c r="AM23"/>
  <c r="AL12"/>
  <c r="AJ14"/>
  <c r="AK18"/>
  <c r="AI20"/>
  <c r="AL21"/>
  <c r="AJ23"/>
  <c r="AC18"/>
  <c r="AB13"/>
  <c r="AC17"/>
  <c r="Y21"/>
  <c r="AA14"/>
  <c r="Z12"/>
  <c r="AA15"/>
  <c r="AB19"/>
  <c r="AC22"/>
  <c r="Z13"/>
  <c r="AC14"/>
  <c r="AA17"/>
  <c r="Y19"/>
  <c r="AB20"/>
  <c r="Z22"/>
  <c r="AC23"/>
  <c r="AA13"/>
  <c r="Y15"/>
  <c r="AB17"/>
  <c r="Z19"/>
  <c r="AC20"/>
  <c r="AA22"/>
  <c r="AN12"/>
  <c r="AR12"/>
  <c r="AN21"/>
  <c r="AO12"/>
  <c r="AR13"/>
  <c r="AP15"/>
  <c r="AN18"/>
  <c r="AQ19"/>
  <c r="AO21"/>
  <c r="AR22"/>
  <c r="AN14"/>
  <c r="AQ15"/>
  <c r="AO18"/>
  <c r="AR19"/>
  <c r="AP21"/>
  <c r="AN23"/>
  <c r="AQ12"/>
  <c r="AO14"/>
  <c r="AR15"/>
  <c r="AP18"/>
  <c r="AN20"/>
  <c r="AQ21"/>
  <c r="AO23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N13" i="8"/>
  <c r="O16"/>
  <c r="K18"/>
  <c r="O20"/>
  <c r="P9"/>
  <c r="L14"/>
  <c r="L19"/>
  <c r="L11"/>
  <c r="P13"/>
  <c r="L16"/>
  <c r="N17"/>
  <c r="P18"/>
  <c r="L20"/>
  <c r="N21"/>
  <c r="P14"/>
  <c r="P19"/>
  <c r="O9"/>
  <c r="O14"/>
  <c r="K17"/>
  <c r="M18"/>
  <c r="O19"/>
  <c r="K21"/>
  <c r="L14" i="10"/>
  <c r="H16" i="11"/>
  <c r="I11"/>
  <c r="AB23" i="12"/>
  <c r="AC19"/>
  <c r="Y19"/>
  <c r="Z22"/>
  <c r="AB17"/>
  <c r="Z19"/>
  <c r="AC20"/>
  <c r="AA22"/>
  <c r="Y12"/>
  <c r="AC17"/>
  <c r="AA19"/>
  <c r="Y21"/>
  <c r="AB22"/>
  <c r="AD12"/>
  <c r="AF23"/>
  <c r="AD22"/>
  <c r="AD18"/>
  <c r="AE21"/>
  <c r="AG10"/>
  <c r="AE18"/>
  <c r="AH19"/>
  <c r="AF21"/>
  <c r="AD23"/>
  <c r="AD10"/>
  <c r="AG17"/>
  <c r="AE19"/>
  <c r="AH20"/>
  <c r="AF22"/>
  <c r="X22"/>
  <c r="T18"/>
  <c r="T17"/>
  <c r="W18"/>
  <c r="U20"/>
  <c r="W21"/>
  <c r="U23"/>
  <c r="T19"/>
  <c r="U17"/>
  <c r="X18"/>
  <c r="V20"/>
  <c r="V21"/>
  <c r="U22"/>
  <c r="T23"/>
  <c r="X23"/>
  <c r="J14" i="13"/>
  <c r="J17"/>
  <c r="J19"/>
  <c r="J21"/>
  <c r="J23"/>
  <c r="K14"/>
  <c r="K17"/>
  <c r="K19"/>
  <c r="K21"/>
  <c r="K23"/>
  <c r="L14"/>
  <c r="L17"/>
  <c r="L19"/>
  <c r="L21"/>
  <c r="L23"/>
  <c r="L16" i="14"/>
  <c r="P20"/>
  <c r="N22"/>
  <c r="P19"/>
  <c r="P18"/>
  <c r="M19"/>
  <c r="L22"/>
  <c r="M16"/>
  <c r="L20"/>
  <c r="L18"/>
  <c r="N17"/>
  <c r="O21"/>
  <c r="P21"/>
  <c r="K16"/>
  <c r="K18"/>
  <c r="M22"/>
  <c r="O19"/>
  <c r="M18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M13" i="8"/>
  <c r="K9"/>
  <c r="M14" i="10"/>
  <c r="J11" i="11"/>
  <c r="N9" i="10"/>
  <c r="AO14" i="5"/>
  <c r="K9" i="10"/>
  <c r="P10" i="3"/>
  <c r="O10"/>
  <c r="AE15" i="4"/>
  <c r="AF15"/>
  <c r="AH22"/>
  <c r="AH17"/>
  <c r="AG18"/>
  <c r="AH21"/>
  <c r="AG13"/>
  <c r="AF10"/>
  <c r="AH18"/>
  <c r="AD22"/>
  <c r="AG10"/>
  <c r="AE13"/>
  <c r="AF17"/>
  <c r="AD19"/>
  <c r="AG20"/>
  <c r="AE22"/>
  <c r="AH23"/>
  <c r="AH10"/>
  <c r="AF13"/>
  <c r="AD15"/>
  <c r="AF18"/>
  <c r="AD20"/>
  <c r="AG21"/>
  <c r="AE23"/>
  <c r="AM12"/>
  <c r="AI13"/>
  <c r="AL14"/>
  <c r="AJ17"/>
  <c r="AM18"/>
  <c r="AK20"/>
  <c r="AI22"/>
  <c r="AL23"/>
  <c r="AK12"/>
  <c r="AI14"/>
  <c r="AJ18"/>
  <c r="AM19"/>
  <c r="AK21"/>
  <c r="AI23"/>
  <c r="AK13"/>
  <c r="AL17"/>
  <c r="AJ19"/>
  <c r="AM20"/>
  <c r="AK22"/>
  <c r="AB23"/>
  <c r="Y17"/>
  <c r="Y12"/>
  <c r="AB22"/>
  <c r="Z20"/>
  <c r="AC13"/>
  <c r="Y18"/>
  <c r="Z21"/>
  <c r="AA12"/>
  <c r="Y14"/>
  <c r="AB15"/>
  <c r="Z18"/>
  <c r="AC19"/>
  <c r="AA21"/>
  <c r="Y23"/>
  <c r="AB12"/>
  <c r="Z14"/>
  <c r="AC15"/>
  <c r="AA18"/>
  <c r="Y20"/>
  <c r="AB21"/>
  <c r="Z23"/>
  <c r="AR17"/>
  <c r="AN13"/>
  <c r="AQ14"/>
  <c r="AO17"/>
  <c r="AR18"/>
  <c r="AP20"/>
  <c r="AN22"/>
  <c r="AQ23"/>
  <c r="AO13"/>
  <c r="AR14"/>
  <c r="AP17"/>
  <c r="AN19"/>
  <c r="AQ20"/>
  <c r="AO22"/>
  <c r="AR23"/>
  <c r="AP13"/>
  <c r="AN15"/>
  <c r="AQ17"/>
  <c r="AO19"/>
  <c r="AR20"/>
  <c r="AP22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L9" i="8"/>
  <c r="O13"/>
  <c r="K16"/>
  <c r="O18"/>
  <c r="M21"/>
  <c r="N11"/>
  <c r="L17"/>
  <c r="N20"/>
  <c r="N9"/>
  <c r="P11"/>
  <c r="L13"/>
  <c r="N14"/>
  <c r="P16"/>
  <c r="L18"/>
  <c r="N19"/>
  <c r="P20"/>
  <c r="P17"/>
  <c r="P21"/>
  <c r="M11"/>
  <c r="K14"/>
  <c r="M16"/>
  <c r="O17"/>
  <c r="K19"/>
  <c r="M20"/>
  <c r="O21"/>
  <c r="J14" i="10"/>
  <c r="J19" i="11"/>
  <c r="H17"/>
  <c r="I18"/>
  <c r="I19"/>
  <c r="J12"/>
  <c r="J16"/>
  <c r="H13"/>
  <c r="H9"/>
  <c r="Z12" i="12"/>
  <c r="Z18"/>
  <c r="AC18"/>
  <c r="Y22"/>
  <c r="AA21"/>
  <c r="AA17"/>
  <c r="AB20"/>
  <c r="AC23"/>
  <c r="AB12"/>
  <c r="AA18"/>
  <c r="Y20"/>
  <c r="AB21"/>
  <c r="Z23"/>
  <c r="AC12"/>
  <c r="Y17"/>
  <c r="AB18"/>
  <c r="Z20"/>
  <c r="AC21"/>
  <c r="AA23"/>
  <c r="AE10"/>
  <c r="AE17"/>
  <c r="AH17"/>
  <c r="AD21"/>
  <c r="AE20"/>
  <c r="AF10"/>
  <c r="AH18"/>
  <c r="AE12"/>
  <c r="AG19"/>
  <c r="AH22"/>
  <c r="AF12"/>
  <c r="AF17"/>
  <c r="AD19"/>
  <c r="AG20"/>
  <c r="AE22"/>
  <c r="AH23"/>
  <c r="AG12"/>
  <c r="AF18"/>
  <c r="AD20"/>
  <c r="AG21"/>
  <c r="AE23"/>
  <c r="W19"/>
  <c r="W17"/>
  <c r="U19"/>
  <c r="X20"/>
  <c r="V22"/>
  <c r="V17"/>
  <c r="W20"/>
  <c r="U18"/>
  <c r="X19"/>
  <c r="T21"/>
  <c r="X21"/>
  <c r="W22"/>
  <c r="V23"/>
  <c r="J18" i="13"/>
  <c r="J20"/>
  <c r="J22"/>
  <c r="K18"/>
  <c r="K20"/>
  <c r="K22"/>
  <c r="L18"/>
  <c r="L20"/>
  <c r="L22"/>
  <c r="K17" i="14"/>
  <c r="M17"/>
  <c r="P17"/>
  <c r="P16"/>
  <c r="O17"/>
  <c r="O18"/>
  <c r="O20"/>
  <c r="K21"/>
  <c r="L21"/>
  <c r="P22"/>
  <c r="N20"/>
  <c r="N19"/>
  <c r="N21"/>
  <c r="O22"/>
  <c r="O16"/>
  <c r="L19"/>
  <c r="K20"/>
  <c r="AD10" i="5"/>
  <c r="AH10"/>
  <c r="AG12"/>
  <c r="AF13"/>
  <c r="AF15"/>
  <c r="AG10"/>
  <c r="AH12"/>
  <c r="AG15"/>
  <c r="Q10" i="3"/>
  <c r="Q15"/>
  <c r="R10"/>
  <c r="P12" i="19"/>
  <c r="N15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J9" i="10"/>
  <c r="AJ22" i="5"/>
  <c r="AM22"/>
  <c r="AL19"/>
  <c r="J11" i="1"/>
  <c r="H13"/>
  <c r="H18"/>
  <c r="I16"/>
  <c r="J17"/>
  <c r="I20"/>
  <c r="J21"/>
  <c r="AM19" i="5"/>
  <c r="AM14"/>
  <c r="AI18"/>
  <c r="AM18"/>
  <c r="AL23"/>
  <c r="O22" i="8"/>
  <c r="L20" i="10"/>
  <c r="N22"/>
  <c r="M18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P9" i="14"/>
  <c r="O13"/>
  <c r="M12" i="10"/>
  <c r="R15" i="7"/>
  <c r="AA15" i="5"/>
  <c r="AB10" i="4"/>
  <c r="AM15"/>
  <c r="AP10"/>
  <c r="AK10"/>
  <c r="AF14"/>
  <c r="AF12"/>
  <c r="R12" i="3"/>
  <c r="P14"/>
  <c r="I11" i="6"/>
  <c r="N11" i="10"/>
  <c r="L13"/>
  <c r="K11" i="14"/>
  <c r="K12"/>
  <c r="AB15" i="12"/>
  <c r="X15"/>
  <c r="AL13" i="5"/>
  <c r="O13" i="3"/>
  <c r="K14" i="14"/>
  <c r="M12" i="8"/>
  <c r="I13" i="6"/>
  <c r="AE15" i="12"/>
  <c r="Q18" i="7" l="1"/>
  <c r="I20" i="11"/>
  <c r="N14" i="14"/>
  <c r="AO12" i="5"/>
  <c r="AD14" i="12"/>
  <c r="P12" i="14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N21" i="10"/>
  <c r="L19"/>
  <c r="N17"/>
  <c r="K16"/>
  <c r="J22"/>
  <c r="L9" i="14"/>
  <c r="P22" i="8"/>
  <c r="L11" i="2"/>
  <c r="I12" i="11"/>
  <c r="I21"/>
  <c r="L19" i="6"/>
  <c r="L14"/>
  <c r="K11"/>
  <c r="AK19" i="5"/>
  <c r="L18" i="6"/>
  <c r="K18"/>
  <c r="M13" i="19"/>
  <c r="I12" i="2"/>
  <c r="I9"/>
  <c r="O14" i="19"/>
  <c r="K13" i="2"/>
  <c r="AH14" i="12"/>
  <c r="P13" i="14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M20" i="19"/>
  <c r="I19" i="2"/>
  <c r="M18" i="19"/>
  <c r="I17" i="2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J21" i="10"/>
  <c r="N18"/>
  <c r="J18"/>
  <c r="L16"/>
  <c r="L21"/>
  <c r="N19"/>
  <c r="J19"/>
  <c r="L17"/>
  <c r="M16"/>
  <c r="N20"/>
  <c r="J20"/>
  <c r="N16"/>
  <c r="J16"/>
  <c r="O9" i="14"/>
  <c r="H22" i="11"/>
  <c r="K20" i="10"/>
  <c r="M21"/>
  <c r="M17"/>
  <c r="AP12" i="5"/>
  <c r="J13" i="2"/>
  <c r="P10" i="19"/>
  <c r="O20"/>
  <c r="M14"/>
  <c r="M12"/>
  <c r="P13" i="3"/>
  <c r="K13" i="14"/>
  <c r="N13"/>
  <c r="L12"/>
  <c r="M14"/>
  <c r="O11"/>
  <c r="U15" i="12"/>
  <c r="AH15"/>
  <c r="AA15"/>
  <c r="I22" i="11"/>
  <c r="P12" i="8"/>
  <c r="P21" i="7"/>
  <c r="Q22"/>
  <c r="AR10" i="4"/>
  <c r="AO10"/>
  <c r="Y10"/>
  <c r="AI15"/>
  <c r="AM10"/>
  <c r="AJ10"/>
  <c r="AG14"/>
  <c r="AE12"/>
  <c r="S12" i="3"/>
  <c r="Q14"/>
  <c r="I19" i="1"/>
  <c r="J16"/>
  <c r="L14" i="2"/>
  <c r="M13" i="10"/>
  <c r="J12"/>
  <c r="O15" i="19"/>
  <c r="L11" i="10"/>
  <c r="J13"/>
  <c r="N13" i="19"/>
  <c r="N12" i="8"/>
  <c r="AR12" i="5"/>
  <c r="AM13"/>
  <c r="H21" i="1"/>
  <c r="J22"/>
  <c r="I17"/>
  <c r="H11"/>
  <c r="W21" i="3"/>
  <c r="J18" i="1"/>
  <c r="I11"/>
  <c r="AR18" i="5"/>
  <c r="P14" i="19"/>
  <c r="P13"/>
  <c r="N12"/>
  <c r="J9" i="2"/>
  <c r="O13" i="19"/>
  <c r="O10"/>
  <c r="Q21" i="3"/>
  <c r="Q12"/>
  <c r="P12"/>
  <c r="L14" i="14"/>
  <c r="N11"/>
  <c r="O14"/>
  <c r="AG15" i="12"/>
  <c r="AG14"/>
  <c r="AF14"/>
  <c r="W15"/>
  <c r="I13" i="11"/>
  <c r="J9"/>
  <c r="H19"/>
  <c r="J18"/>
  <c r="I17"/>
  <c r="I16"/>
  <c r="M22" i="8"/>
  <c r="K12"/>
  <c r="R23" i="7"/>
  <c r="Q15"/>
  <c r="L11" i="6"/>
  <c r="K13"/>
  <c r="J13"/>
  <c r="I19"/>
  <c r="AB15" i="5"/>
  <c r="AN10" i="4"/>
  <c r="AC10"/>
  <c r="Z10"/>
  <c r="AA10"/>
  <c r="AL10"/>
  <c r="AJ15"/>
  <c r="AG12"/>
  <c r="AD12"/>
  <c r="AI10"/>
  <c r="Q13" i="3"/>
  <c r="O12"/>
  <c r="H19" i="1"/>
  <c r="M11" i="10"/>
  <c r="O12" i="19"/>
  <c r="I14" i="6"/>
  <c r="M15" i="19"/>
  <c r="AI13" i="5"/>
  <c r="H14" i="11"/>
  <c r="O12" i="14"/>
  <c r="I9" i="1"/>
  <c r="J14"/>
  <c r="AN12" i="5"/>
  <c r="P14" i="14"/>
  <c r="T21" i="3"/>
  <c r="U23"/>
  <c r="X20"/>
  <c r="T20"/>
  <c r="W17"/>
  <c r="T19" i="7"/>
  <c r="T22"/>
  <c r="V20"/>
  <c r="W19"/>
  <c r="AQ23" i="5"/>
  <c r="AO21"/>
  <c r="AP20"/>
  <c r="AQ19"/>
  <c r="AN18"/>
  <c r="O23" i="19"/>
  <c r="K22" i="2"/>
  <c r="O17" i="19"/>
  <c r="K16" i="2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N22" i="19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J17" i="10"/>
  <c r="K21"/>
  <c r="M19"/>
  <c r="K17"/>
  <c r="T15" i="7"/>
  <c r="K22" i="10"/>
  <c r="M20"/>
  <c r="K18"/>
  <c r="L22"/>
  <c r="L18"/>
  <c r="W15" i="7"/>
  <c r="N9" i="14"/>
  <c r="N22" i="8"/>
  <c r="AJ13" i="5"/>
  <c r="M22" i="10"/>
  <c r="K19"/>
  <c r="AK13" i="5"/>
  <c r="W20" i="3"/>
  <c r="H12" i="1"/>
  <c r="N14" i="19"/>
  <c r="L9" i="2"/>
  <c r="K19"/>
  <c r="I13"/>
  <c r="I11"/>
  <c r="S14" i="3"/>
  <c r="P19"/>
  <c r="M12" i="14"/>
  <c r="P11"/>
  <c r="T15" i="12"/>
  <c r="V15"/>
  <c r="AE14"/>
  <c r="AF15"/>
  <c r="AC15"/>
  <c r="H12" i="11"/>
  <c r="H21"/>
  <c r="J17"/>
  <c r="J22"/>
  <c r="L22" i="8"/>
  <c r="R19" i="7"/>
  <c r="S15"/>
  <c r="P15"/>
  <c r="J11" i="6"/>
  <c r="I21"/>
  <c r="Y15" i="5"/>
  <c r="AL15" i="4"/>
  <c r="AH14"/>
  <c r="I13" i="1"/>
  <c r="P15" i="19"/>
  <c r="K13" i="10"/>
  <c r="L11" i="14"/>
  <c r="R13" i="3"/>
  <c r="L12" i="8"/>
  <c r="K14" i="2"/>
  <c r="K12" i="10"/>
  <c r="N13"/>
  <c r="O12" i="8"/>
  <c r="J12" i="2"/>
  <c r="I18" i="1"/>
  <c r="J13"/>
  <c r="N12" i="10"/>
  <c r="H17" i="1"/>
  <c r="M9" i="14"/>
  <c r="L13" i="2"/>
  <c r="L12"/>
  <c r="J11"/>
  <c r="N10" i="19"/>
  <c r="K12" i="2"/>
  <c r="K9"/>
  <c r="O23" i="3"/>
  <c r="P18"/>
  <c r="O14"/>
  <c r="R14"/>
  <c r="M13" i="14"/>
  <c r="L13"/>
  <c r="M11"/>
  <c r="N12"/>
  <c r="AD15" i="12"/>
  <c r="Z15"/>
  <c r="Y15"/>
  <c r="H18" i="11"/>
  <c r="I14"/>
  <c r="I9"/>
  <c r="J13"/>
  <c r="J21"/>
  <c r="H20"/>
  <c r="J20"/>
  <c r="K11" i="10"/>
  <c r="K22" i="8"/>
  <c r="P17" i="7"/>
  <c r="O15"/>
  <c r="L20" i="6"/>
  <c r="L16"/>
  <c r="I18"/>
  <c r="K20"/>
  <c r="K16"/>
  <c r="I20"/>
  <c r="I9"/>
  <c r="AC15" i="5"/>
  <c r="Z15"/>
  <c r="AQ10" i="4"/>
  <c r="AK15"/>
  <c r="AE14"/>
  <c r="AD14"/>
  <c r="AH12"/>
  <c r="S13" i="3"/>
  <c r="J20" i="1"/>
  <c r="J14" i="11"/>
  <c r="H11"/>
  <c r="K11" i="2"/>
  <c r="L12" i="10"/>
  <c r="J11"/>
  <c r="L13" i="6"/>
  <c r="I14" i="2"/>
  <c r="K9" i="14"/>
  <c r="AQ12" i="5"/>
  <c r="N19" i="19" l="1"/>
  <c r="N21"/>
  <c r="AM21" i="5"/>
  <c r="AK21"/>
  <c r="AL21"/>
  <c r="AJ21"/>
  <c r="AI21"/>
  <c r="AJ20"/>
  <c r="AM20"/>
  <c r="AK20"/>
  <c r="AL20"/>
  <c r="AI20"/>
  <c r="O19" i="19"/>
  <c r="P19"/>
  <c r="P21"/>
  <c r="P23"/>
  <c r="I15" i="13"/>
  <c r="J15"/>
  <c r="K15"/>
  <c r="L15"/>
  <c r="V10" i="3"/>
  <c r="T10"/>
  <c r="U10"/>
  <c r="X10"/>
  <c r="W10"/>
  <c r="J12" i="6"/>
  <c r="L12"/>
  <c r="I12"/>
  <c r="K12"/>
  <c r="Z14" i="12"/>
  <c r="Y14"/>
  <c r="AC14"/>
  <c r="AB14"/>
  <c r="AA14"/>
  <c r="T12" i="3"/>
  <c r="U12"/>
  <c r="V12"/>
  <c r="X12"/>
  <c r="W12"/>
  <c r="U14" i="12"/>
  <c r="V14"/>
  <c r="X14"/>
  <c r="T14"/>
  <c r="W14"/>
  <c r="AE13"/>
  <c r="AD13"/>
  <c r="AH13"/>
  <c r="AF13"/>
  <c r="AG13"/>
  <c r="I12" i="13"/>
  <c r="K12"/>
  <c r="L12"/>
  <c r="J12"/>
  <c r="V13" i="12"/>
  <c r="X13"/>
  <c r="W13"/>
  <c r="T13"/>
  <c r="U13"/>
  <c r="J9" i="1"/>
  <c r="V15" i="7"/>
  <c r="U15"/>
  <c r="M17" i="19"/>
  <c r="M19"/>
  <c r="M22"/>
  <c r="M23"/>
  <c r="N17"/>
  <c r="J17" i="2"/>
  <c r="N20" i="19"/>
  <c r="J22" i="2"/>
  <c r="O18" i="19"/>
  <c r="O21"/>
  <c r="O22"/>
  <c r="P17"/>
  <c r="P18"/>
  <c r="P20"/>
  <c r="P22"/>
  <c r="T13" i="3"/>
  <c r="W13"/>
  <c r="V13"/>
  <c r="X13"/>
  <c r="U13"/>
  <c r="AG14" i="5"/>
  <c r="AF14"/>
  <c r="AH14"/>
  <c r="AE14"/>
  <c r="AD14"/>
  <c r="Y13" i="12"/>
  <c r="AC13"/>
  <c r="AA13"/>
  <c r="AB13"/>
  <c r="Z13"/>
  <c r="M21" i="19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AB10" i="12"/>
  <c r="AC10"/>
  <c r="AA10"/>
  <c r="Y10"/>
  <c r="Z10"/>
  <c r="I13" i="13"/>
  <c r="J13"/>
  <c r="K13"/>
  <c r="L13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N18" i="19"/>
  <c r="J19" i="2"/>
  <c r="N23" i="19"/>
  <c r="K17" i="2"/>
  <c r="K20"/>
  <c r="K21"/>
  <c r="L16"/>
  <c r="L17"/>
  <c r="L19"/>
  <c r="L21"/>
  <c r="K10" i="13"/>
  <c r="I10"/>
  <c r="J10"/>
  <c r="L10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T12" i="12" l="1"/>
  <c r="X12"/>
  <c r="W12"/>
  <c r="U12"/>
  <c r="V12"/>
  <c r="X10"/>
  <c r="W10"/>
  <c r="U10"/>
  <c r="T10"/>
  <c r="V10"/>
</calcChain>
</file>

<file path=xl/sharedStrings.xml><?xml version="1.0" encoding="utf-8"?>
<sst xmlns="http://schemas.openxmlformats.org/spreadsheetml/2006/main" count="1141" uniqueCount="128">
  <si>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</si>
  <si>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</si>
  <si>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</si>
  <si>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</si>
  <si>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</si>
  <si>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</si>
  <si>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</si>
  <si>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</si>
  <si>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</si>
  <si>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</si>
  <si>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</si>
  <si>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</si>
  <si>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</si>
  <si>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</si>
  <si>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</si>
  <si>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</si>
  <si>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</si>
  <si>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</si>
  <si>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</si>
  <si>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</si>
  <si>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</si>
  <si>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</si>
  <si>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</si>
  <si>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</si>
  <si>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</si>
  <si>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</si>
  <si>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</si>
  <si>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</si>
  <si>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</si>
  <si>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</si>
  <si>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</si>
  <si>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Layoff simplificado</t>
  </si>
  <si>
    <t>Despedimento de pessoal com contratos por tempo indeterminado</t>
  </si>
  <si>
    <t>Não renovação de contratos a prazo</t>
  </si>
  <si>
    <t>Faltas no âmbito do estado de emergência, por doença ou para apoio à família</t>
  </si>
  <si>
    <t>Nenhuma das anteriores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</si>
  <si>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</si>
  <si>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</si>
  <si>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</si>
  <si>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</si>
  <si>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</si>
  <si>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</si>
  <si>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</si>
  <si>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Menos de um mês</t>
  </si>
  <si>
    <t>Um ou dois meses</t>
  </si>
  <si>
    <t>De três a seis meses</t>
  </si>
  <si>
    <t>Superior a seis meses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</si>
  <si>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</si>
  <si>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</si>
  <si>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</si>
  <si>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</si>
  <si>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</si>
  <si>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</si>
  <si>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</si>
  <si>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</si>
  <si>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Não aumentou crédito:</t>
  </si>
  <si>
    <t>Porque não pretendeu</t>
  </si>
  <si>
    <t>Porque as condições eram desfavoráveis</t>
  </si>
  <si>
    <t>Porque não encontrou financiadores</t>
  </si>
  <si>
    <t>Outras razões</t>
  </si>
  <si>
    <t>Aumentar muito</t>
  </si>
  <si>
    <t>Aumentar pouco</t>
  </si>
  <si>
    <t>Manter-se</t>
  </si>
  <si>
    <t>Diminuir pouco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</si>
  <si>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</si>
  <si>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</si>
  <si>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</si>
  <si>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</si>
  <si>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</si>
  <si>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</si>
  <si>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</si>
  <si>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</si>
  <si>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</si>
  <si>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</si>
  <si>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</si>
  <si>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</si>
  <si>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</si>
  <si>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</si>
  <si>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</si>
  <si>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</si>
  <si>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</si>
  <si>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</si>
  <si>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</si>
  <si>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</si>
  <si>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</si>
  <si>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</si>
  <si>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</si>
  <si>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</si>
  <si>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</si>
  <si>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Quadro 1. Qual a situação que melhor descreve a sua empresa nesta semana?</t>
  </si>
  <si>
    <t>Quadro 2. Nesta semana, a pandemia COVID-19 está a ter um impacto no volume de negócios da sua empresa?</t>
  </si>
  <si>
    <t>Quadro 2.1 Nesta semana, indique a melhor estimativa para a redução ou aumento no volume de negócios da sua empresa:</t>
  </si>
  <si>
    <t>Quadro 3.1 Qual o impacto dos seguintes motivos para a redução do volume de negócios da sua empresa?</t>
  </si>
  <si>
    <t>Quadro 3.2 Qual o impacto dos seguintes motivos para o encerramento definitivo da sua empresa?</t>
  </si>
  <si>
    <t>Quadro 4. Nesta semana, a pandemia COVID-19 está a ter um impacto no número de pessoas ao serviço efetivamente a trabalhar na sua empresa?</t>
  </si>
  <si>
    <t>Quadro 4.1 Nesta semana, indique a melhor estimativa para a redução ou aumento nas pessoas ao serviço da sua empresa:</t>
  </si>
  <si>
    <t>Quadro 5. Tendo em conta a resposta à pergunta anterior, qual das seguintes situações é mais relevante para a redução do número de pessoas ao serviço efetivamente a trabalhar?</t>
  </si>
  <si>
    <t>Quadro 6. A sua empresa beneficiou ou está a planear beneficiar de uma ou mais das seguintes medidas apresentadas pelo Governo devido à pandemia COVID-19?</t>
  </si>
  <si>
    <t>Quadro 7. Na ausência de medidas adicionais de apoio à liquidez, por quanto tempo poderá a sua empresa permanecer em atividade nas circunstâncias atuais?</t>
  </si>
  <si>
    <t>Quadro 8. Na semana passada, devido aos efeitos da pandemia COVID-19, a sua empresa aumentou o recurso ao crédito bancário ou outro tipo de crédito?</t>
  </si>
  <si>
    <t>Quadro 8.1 Na semana passada, indique em que condições a empresa acedeu ao crédito, face às anteriormente praticadas:</t>
  </si>
  <si>
    <t>Quadro 8.2 Na semana passada, indique a razão pela qual não aumentou o crédito:</t>
  </si>
  <si>
    <t>Quadro 9. Esta semana os preços praticados pela sua empresa deverão:</t>
  </si>
  <si>
    <t>Quadro 10. Nota Técnica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</si>
  <si>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</si>
  <si>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</si>
  <si>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</si>
  <si>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</si>
  <si>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</si>
  <si>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</si>
  <si>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</si>
  <si>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</si>
  <si>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</si>
  <si>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</si>
  <si>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Diminui muito</t>
  </si>
  <si>
    <t>Quadro 2A. Devido à pandemia COVID-19 está a modificar/diversificar a forma como desenvolve a sua atividade?</t>
  </si>
  <si>
    <t>Diversificação/modificação da produção</t>
  </si>
  <si>
    <t>Sim, totalmente</t>
  </si>
  <si>
    <t>Sim, parcialmente</t>
  </si>
  <si>
    <t>Alteração/reforço de canais de distribuição (online, takeaway…)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</si>
  <si>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</si>
  <si>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</si>
  <si>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</si>
  <si>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</si>
  <si>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</si>
  <si>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Semana de 20 a 24 de abril de 2020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</si>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</sst>
</file>

<file path=xl/styles.xml><?xml version="1.0" encoding="utf-8"?>
<styleSheet xmlns="http://schemas.openxmlformats.org/spreadsheetml/2006/main">
  <numFmts count="1">
    <numFmt numFmtId="164" formatCode="#,##0.0"/>
  </numFmts>
  <fonts count="7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6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8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7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8" xfId="0" applyNumberFormat="1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wrapText="1"/>
    </xf>
    <xf numFmtId="0" fontId="3" fillId="0" borderId="44" xfId="0" applyFont="1" applyBorder="1" applyAlignment="1">
      <alignment wrapText="1"/>
    </xf>
    <xf numFmtId="164" fontId="2" fillId="2" borderId="45" xfId="0" applyNumberFormat="1" applyFont="1" applyFill="1" applyBorder="1" applyAlignment="1">
      <alignment vertical="center"/>
    </xf>
    <xf numFmtId="164" fontId="2" fillId="2" borderId="46" xfId="0" applyNumberFormat="1" applyFont="1" applyFill="1" applyBorder="1" applyAlignment="1">
      <alignment vertical="center"/>
    </xf>
    <xf numFmtId="164" fontId="2" fillId="0" borderId="43" xfId="0" applyNumberFormat="1" applyFont="1" applyBorder="1" applyAlignment="1">
      <alignment wrapText="1"/>
    </xf>
    <xf numFmtId="164" fontId="2" fillId="0" borderId="44" xfId="0" applyNumberFormat="1" applyFont="1" applyBorder="1" applyAlignment="1">
      <alignment wrapText="1"/>
    </xf>
    <xf numFmtId="164" fontId="2" fillId="0" borderId="45" xfId="0" applyNumberFormat="1" applyFont="1" applyBorder="1" applyAlignment="1">
      <alignment vertical="center"/>
    </xf>
    <xf numFmtId="164" fontId="2" fillId="0" borderId="4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8" xfId="0" applyNumberFormat="1" applyFont="1" applyFill="1" applyBorder="1" applyAlignment="1">
      <alignment vertical="center"/>
    </xf>
    <xf numFmtId="1" fontId="2" fillId="0" borderId="37" xfId="0" applyNumberFormat="1" applyFont="1" applyBorder="1" applyAlignment="1">
      <alignment wrapText="1"/>
    </xf>
    <xf numFmtId="3" fontId="2" fillId="0" borderId="38" xfId="0" applyNumberFormat="1" applyFont="1" applyBorder="1" applyAlignment="1">
      <alignment vertical="center"/>
    </xf>
    <xf numFmtId="3" fontId="2" fillId="2" borderId="45" xfId="0" applyNumberFormat="1" applyFont="1" applyFill="1" applyBorder="1" applyAlignment="1">
      <alignment vertical="center"/>
    </xf>
    <xf numFmtId="3" fontId="2" fillId="2" borderId="46" xfId="0" applyNumberFormat="1" applyFont="1" applyFill="1" applyBorder="1" applyAlignment="1">
      <alignment vertical="center"/>
    </xf>
    <xf numFmtId="1" fontId="2" fillId="0" borderId="43" xfId="0" applyNumberFormat="1" applyFont="1" applyBorder="1" applyAlignment="1">
      <alignment wrapText="1"/>
    </xf>
    <xf numFmtId="1" fontId="2" fillId="0" borderId="44" xfId="0" applyNumberFormat="1" applyFont="1" applyBorder="1" applyAlignment="1">
      <alignment wrapText="1"/>
    </xf>
    <xf numFmtId="3" fontId="2" fillId="0" borderId="45" xfId="0" applyNumberFormat="1" applyFont="1" applyBorder="1" applyAlignment="1">
      <alignment vertical="center"/>
    </xf>
    <xf numFmtId="3" fontId="2" fillId="0" borderId="46" xfId="0" applyNumberFormat="1" applyFont="1" applyBorder="1" applyAlignment="1">
      <alignment vertical="center"/>
    </xf>
    <xf numFmtId="164" fontId="2" fillId="2" borderId="50" xfId="0" applyNumberFormat="1" applyFont="1" applyFill="1" applyBorder="1" applyAlignment="1">
      <alignment vertical="center"/>
    </xf>
    <xf numFmtId="0" fontId="0" fillId="0" borderId="0" xfId="0" applyFill="1" applyBorder="1"/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4" fillId="0" borderId="0" xfId="1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2" borderId="29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51" xfId="0" applyFont="1" applyBorder="1" applyAlignment="1">
      <alignment horizontal="left" vertical="center" indent="1"/>
    </xf>
    <xf numFmtId="0" fontId="2" fillId="0" borderId="5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29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38" xfId="0" applyNumberFormat="1" applyFont="1" applyBorder="1" applyAlignment="1">
      <alignment horizontal="right" vertical="center"/>
    </xf>
    <xf numFmtId="164" fontId="2" fillId="0" borderId="45" xfId="0" applyNumberFormat="1" applyFont="1" applyBorder="1" applyAlignment="1">
      <alignment horizontal="right" vertical="center"/>
    </xf>
    <xf numFmtId="164" fontId="2" fillId="0" borderId="46" xfId="0" applyNumberFormat="1" applyFont="1" applyBorder="1" applyAlignment="1">
      <alignment horizontal="right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5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76" customWidth="1"/>
    <col min="2" max="2" width="30" customWidth="1"/>
  </cols>
  <sheetData>
    <row r="1" spans="1:2" ht="18">
      <c r="B1" s="1" t="s">
        <v>84</v>
      </c>
    </row>
    <row r="2" spans="1:2" ht="18">
      <c r="B2" s="1" t="s">
        <v>125</v>
      </c>
    </row>
    <row r="4" spans="1:2" ht="18">
      <c r="B4" s="1" t="s">
        <v>85</v>
      </c>
    </row>
    <row r="6" spans="1:2" ht="19.5" customHeight="1">
      <c r="A6" s="76" t="s">
        <v>86</v>
      </c>
      <c r="B6" s="83" t="str">
        <f>Amostra!B4</f>
        <v>Quadro 0. Resumo da Amostra e das Respostas</v>
      </c>
    </row>
    <row r="7" spans="1:2" ht="6.95" customHeight="1">
      <c r="B7" s="77"/>
    </row>
    <row r="8" spans="1:2" ht="19.5" customHeight="1">
      <c r="A8" s="76" t="s">
        <v>86</v>
      </c>
      <c r="B8" s="83" t="str">
        <f>'Q1'!B4</f>
        <v>Quadro 1. Qual a situação que melhor descreve a sua empresa nesta semana?</v>
      </c>
    </row>
    <row r="9" spans="1:2" ht="19.5" customHeight="1">
      <c r="A9" s="76" t="s">
        <v>86</v>
      </c>
      <c r="B9" s="83" t="str">
        <f>'Q2'!B4</f>
        <v>Quadro 2. Nesta semana, a pandemia COVID-19 está a ter um impacto no volume de negócios da sua empresa?</v>
      </c>
    </row>
    <row r="10" spans="1:2" ht="19.5" customHeight="1">
      <c r="A10" s="76" t="s">
        <v>86</v>
      </c>
      <c r="B10" s="83" t="str">
        <f>Q2A!B4</f>
        <v>Quadro 2A. Devido à pandemia COVID-19 está a modificar/diversificar a forma como desenvolve a sua atividade?</v>
      </c>
    </row>
    <row r="11" spans="1:2" ht="19.5" customHeight="1">
      <c r="A11" s="76" t="s">
        <v>86</v>
      </c>
      <c r="B11" s="83" t="s">
        <v>91</v>
      </c>
    </row>
    <row r="12" spans="1:2" ht="19.5" customHeight="1">
      <c r="A12" s="76" t="s">
        <v>86</v>
      </c>
      <c r="B12" s="83" t="s">
        <v>92</v>
      </c>
    </row>
    <row r="13" spans="1:2" ht="19.5" customHeight="1">
      <c r="A13" s="76" t="s">
        <v>86</v>
      </c>
      <c r="B13" s="83" t="s">
        <v>93</v>
      </c>
    </row>
    <row r="14" spans="1:2" ht="19.5" customHeight="1">
      <c r="A14" s="76" t="s">
        <v>86</v>
      </c>
      <c r="B14" s="83" t="s">
        <v>94</v>
      </c>
    </row>
    <row r="15" spans="1:2" ht="19.5" customHeight="1">
      <c r="A15" s="76" t="s">
        <v>86</v>
      </c>
      <c r="B15" s="83" t="s">
        <v>95</v>
      </c>
    </row>
    <row r="16" spans="1:2" ht="19.5" customHeight="1">
      <c r="A16" s="76" t="s">
        <v>86</v>
      </c>
      <c r="B16" s="83" t="s">
        <v>96</v>
      </c>
    </row>
    <row r="17" spans="1:2" ht="19.5" customHeight="1">
      <c r="A17" s="76" t="s">
        <v>86</v>
      </c>
      <c r="B17" s="83" t="s">
        <v>97</v>
      </c>
    </row>
    <row r="18" spans="1:2" ht="19.5" customHeight="1">
      <c r="A18" s="76" t="s">
        <v>86</v>
      </c>
      <c r="B18" s="83" t="s">
        <v>98</v>
      </c>
    </row>
    <row r="19" spans="1:2" ht="19.5" customHeight="1">
      <c r="A19" s="76" t="s">
        <v>86</v>
      </c>
      <c r="B19" s="83" t="s">
        <v>99</v>
      </c>
    </row>
    <row r="20" spans="1:2" ht="19.5" customHeight="1">
      <c r="A20" s="76" t="s">
        <v>86</v>
      </c>
      <c r="B20" s="83" t="s">
        <v>100</v>
      </c>
    </row>
    <row r="21" spans="1:2" ht="19.5" customHeight="1">
      <c r="A21" s="76" t="s">
        <v>86</v>
      </c>
      <c r="B21" s="83" t="s">
        <v>101</v>
      </c>
    </row>
    <row r="22" spans="1:2" ht="19.5" customHeight="1">
      <c r="A22" s="76" t="s">
        <v>86</v>
      </c>
      <c r="B22" s="83" t="s">
        <v>102</v>
      </c>
    </row>
    <row r="23" spans="1:2" ht="6.95" customHeight="1">
      <c r="B23" s="77"/>
    </row>
    <row r="24" spans="1:2" ht="19.5" customHeight="1">
      <c r="A24" s="76" t="s">
        <v>86</v>
      </c>
      <c r="B24" s="83" t="s">
        <v>103</v>
      </c>
    </row>
    <row r="25" spans="1:2">
      <c r="B25" s="78"/>
    </row>
  </sheetData>
  <hyperlinks>
    <hyperlink ref="B6" location="Amostra!A1" display="Amostra!A1"/>
    <hyperlink ref="B8" location="'Q1'!A1" display="'Q1'!A1"/>
    <hyperlink ref="B9" location="'Q2'!A1" display="'Q2'!A1"/>
    <hyperlink ref="B11" location="'Q21'!A1" display="'Q21'!A1"/>
    <hyperlink ref="B12" location="'Q31'!A1" display="'Q31'!A1"/>
    <hyperlink ref="B13" location="'Q32'!A1" display="'Q32'!A1"/>
    <hyperlink ref="B14" location="'Q4'!A1" display="'Q4'!A1"/>
    <hyperlink ref="B15" location="'Q41'!A1" display="'Q41'!A1"/>
    <hyperlink ref="B16" location="'Q5'!A1" display="'Q5'!A1"/>
    <hyperlink ref="B17" location="'Q6'!A1" display="'Q6'!A1"/>
    <hyperlink ref="B18" location="'Q7'!A1" display="'Q7'!A1"/>
    <hyperlink ref="B19" location="'Q8'!A1" display="'Q8'!A1"/>
    <hyperlink ref="B20" location="'Q81'!A1" display="'Q81'!A1"/>
    <hyperlink ref="B21" location="'Q82'!A1" display="'Q82'!A1"/>
    <hyperlink ref="B22" location="'Q9'!A1" display="'Q9'!A1"/>
    <hyperlink ref="B24" location="Nota!A1" display="Nota!A1"/>
    <hyperlink ref="B10" location="'Q2'!A1" display="'Q2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>
      <c r="B1" s="1" t="s">
        <v>84</v>
      </c>
    </row>
    <row r="2" spans="1:24" ht="18">
      <c r="A2" s="76"/>
      <c r="B2" s="1" t="s">
        <v>125</v>
      </c>
    </row>
    <row r="3" spans="1:24">
      <c r="B3" s="79" t="s">
        <v>87</v>
      </c>
    </row>
    <row r="4" spans="1:24" ht="18" customHeight="1">
      <c r="B4" s="1" t="s">
        <v>95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/>
    <row r="6" spans="1:24">
      <c r="B6" s="20" t="s">
        <v>81</v>
      </c>
      <c r="N6" s="20" t="s">
        <v>82</v>
      </c>
    </row>
    <row r="7" spans="1:24">
      <c r="B7" s="113" t="s">
        <v>0</v>
      </c>
      <c r="C7" s="113" t="s">
        <v>15</v>
      </c>
      <c r="D7" s="113"/>
      <c r="E7" s="113"/>
      <c r="F7" s="113"/>
      <c r="G7" s="118"/>
      <c r="H7" s="117" t="s">
        <v>16</v>
      </c>
      <c r="I7" s="113"/>
      <c r="J7" s="113"/>
      <c r="K7" s="113"/>
      <c r="L7" s="113"/>
      <c r="N7" s="113" t="s">
        <v>0</v>
      </c>
      <c r="O7" s="113" t="s">
        <v>15</v>
      </c>
      <c r="P7" s="113"/>
      <c r="Q7" s="113"/>
      <c r="R7" s="113"/>
      <c r="S7" s="118"/>
      <c r="T7" s="117" t="s">
        <v>16</v>
      </c>
      <c r="U7" s="113"/>
      <c r="V7" s="113"/>
      <c r="W7" s="113"/>
      <c r="X7" s="113"/>
    </row>
    <row r="8" spans="1:24" ht="22.5">
      <c r="B8" s="114"/>
      <c r="C8" s="25" t="s">
        <v>17</v>
      </c>
      <c r="D8" s="25" t="s">
        <v>18</v>
      </c>
      <c r="E8" s="25" t="s">
        <v>19</v>
      </c>
      <c r="F8" s="25" t="s">
        <v>20</v>
      </c>
      <c r="G8" s="36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14"/>
      <c r="O8" s="25" t="s">
        <v>17</v>
      </c>
      <c r="P8" s="25" t="s">
        <v>18</v>
      </c>
      <c r="Q8" s="25" t="s">
        <v>19</v>
      </c>
      <c r="R8" s="25" t="s">
        <v>20</v>
      </c>
      <c r="S8" s="36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>
      <c r="B9" s="4" t="s">
        <v>4</v>
      </c>
      <c r="C9" s="5"/>
      <c r="D9" s="5"/>
      <c r="E9" s="5"/>
      <c r="F9" s="5"/>
      <c r="G9" s="37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1:24">
      <c r="B10" s="6" t="s">
        <v>4</v>
      </c>
      <c r="C10" s="7">
        <v>673</v>
      </c>
      <c r="D10" s="7">
        <v>580</v>
      </c>
      <c r="E10" s="7">
        <v>548</v>
      </c>
      <c r="F10" s="7">
        <v>422</v>
      </c>
      <c r="G10" s="61">
        <v>980</v>
      </c>
      <c r="H10" s="59">
        <v>20</v>
      </c>
      <c r="I10" s="7">
        <v>9</v>
      </c>
      <c r="J10" s="7">
        <v>4</v>
      </c>
      <c r="K10" s="7">
        <v>1</v>
      </c>
      <c r="L10" s="7">
        <v>6</v>
      </c>
      <c r="N10" s="6" t="s">
        <v>4</v>
      </c>
      <c r="O10" s="11">
        <f>C10/(C10+D10+E10+F10+G10)*100</f>
        <v>21.011551670309085</v>
      </c>
      <c r="P10" s="11">
        <f>D10/(D10+E10+F10+G10+C10)*100</f>
        <v>18.108023727755228</v>
      </c>
      <c r="Q10" s="11">
        <f>E10/(E10+F10+G10+C10+D10)*100</f>
        <v>17.108960349672184</v>
      </c>
      <c r="R10" s="11">
        <f>F10/(F10+G10+E10+D10+C10)*100</f>
        <v>13.175148298470186</v>
      </c>
      <c r="S10" s="38">
        <f>G10/(G10+C10+D10+E10+F10)*100</f>
        <v>30.596315953793319</v>
      </c>
      <c r="T10" s="34">
        <f>H10/(H10+I10+J10+K10+L10)*100</f>
        <v>50</v>
      </c>
      <c r="U10" s="11">
        <f>I10/(I10+J10+K10+L10+H10)*100</f>
        <v>22.5</v>
      </c>
      <c r="V10" s="11">
        <f>J10/(J10+K10+L10+H10+I10)*100</f>
        <v>10</v>
      </c>
      <c r="W10" s="11">
        <f>K10/(K10+L10+J10+I10+H10)*100</f>
        <v>2.5</v>
      </c>
      <c r="X10" s="11">
        <f>L10/(L10+H10+I10+J10+K10)*100</f>
        <v>15</v>
      </c>
    </row>
    <row r="11" spans="1:24">
      <c r="B11" s="4" t="s">
        <v>5</v>
      </c>
      <c r="C11" s="8"/>
      <c r="D11" s="8"/>
      <c r="E11" s="8"/>
      <c r="F11" s="8"/>
      <c r="G11" s="62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1:24">
      <c r="B12" s="9" t="s">
        <v>6</v>
      </c>
      <c r="C12" s="10">
        <v>51</v>
      </c>
      <c r="D12" s="10">
        <v>66</v>
      </c>
      <c r="E12" s="10">
        <v>80</v>
      </c>
      <c r="F12" s="10">
        <v>66</v>
      </c>
      <c r="G12" s="63">
        <v>246</v>
      </c>
      <c r="H12" s="60">
        <v>3</v>
      </c>
      <c r="I12" s="10">
        <v>1</v>
      </c>
      <c r="J12" s="10">
        <v>2</v>
      </c>
      <c r="K12" s="10">
        <v>0</v>
      </c>
      <c r="L12" s="10">
        <v>3</v>
      </c>
      <c r="N12" s="9" t="s">
        <v>6</v>
      </c>
      <c r="O12" s="13">
        <f t="shared" ref="O12:O15" si="0">C12/(C12+D12+E12+F12+G12)*100</f>
        <v>10.019646365422396</v>
      </c>
      <c r="P12" s="13">
        <f t="shared" ref="P12:P15" si="1">D12/(D12+E12+F12+G12+C12)*100</f>
        <v>12.966601178781925</v>
      </c>
      <c r="Q12" s="13">
        <f t="shared" ref="Q12:Q15" si="2">E12/(E12+F12+G12+C12+D12)*100</f>
        <v>15.717092337917485</v>
      </c>
      <c r="R12" s="13">
        <f t="shared" ref="R12:R15" si="3">F12/(F12+G12+E12+D12+C12)*100</f>
        <v>12.966601178781925</v>
      </c>
      <c r="S12" s="40">
        <f t="shared" ref="S12:S15" si="4">G12/(G12+C12+D12+E12+F12)*100</f>
        <v>48.330058939096268</v>
      </c>
      <c r="T12" s="35">
        <f t="shared" ref="T12:T15" si="5">H12/(H12+I12+J12+K12+L12)*100</f>
        <v>33.333333333333329</v>
      </c>
      <c r="U12" s="13">
        <f t="shared" ref="U12:U15" si="6">I12/(I12+J12+K12+L12+H12)*100</f>
        <v>11.111111111111111</v>
      </c>
      <c r="V12" s="13">
        <f t="shared" ref="V12:V15" si="7">J12/(J12+K12+L12+H12+I12)*100</f>
        <v>22.222222222222221</v>
      </c>
      <c r="W12" s="13">
        <f t="shared" ref="W12:W15" si="8">K12/(K12+L12+J12+I12+H12)*100</f>
        <v>0</v>
      </c>
      <c r="X12" s="13">
        <f t="shared" ref="X12:X15" si="9">L12/(L12+H12+I12+J12+K12)*100</f>
        <v>33.333333333333329</v>
      </c>
    </row>
    <row r="13" spans="1:24">
      <c r="B13" s="9" t="s">
        <v>7</v>
      </c>
      <c r="C13" s="10">
        <v>206</v>
      </c>
      <c r="D13" s="10">
        <v>221</v>
      </c>
      <c r="E13" s="10">
        <v>199</v>
      </c>
      <c r="F13" s="10">
        <v>147</v>
      </c>
      <c r="G13" s="63">
        <v>313</v>
      </c>
      <c r="H13" s="60">
        <v>5</v>
      </c>
      <c r="I13" s="10">
        <v>3</v>
      </c>
      <c r="J13" s="10">
        <v>1</v>
      </c>
      <c r="K13" s="10">
        <v>1</v>
      </c>
      <c r="L13" s="10">
        <v>3</v>
      </c>
      <c r="N13" s="9" t="s">
        <v>7</v>
      </c>
      <c r="O13" s="13">
        <f t="shared" si="0"/>
        <v>18.96869244935543</v>
      </c>
      <c r="P13" s="13">
        <f t="shared" si="1"/>
        <v>20.349907918968693</v>
      </c>
      <c r="Q13" s="13">
        <f t="shared" si="2"/>
        <v>18.324125230202579</v>
      </c>
      <c r="R13" s="13">
        <f t="shared" si="3"/>
        <v>13.535911602209943</v>
      </c>
      <c r="S13" s="40">
        <f t="shared" si="4"/>
        <v>28.821362799263351</v>
      </c>
      <c r="T13" s="35">
        <f t="shared" si="5"/>
        <v>38.461538461538467</v>
      </c>
      <c r="U13" s="13">
        <f t="shared" si="6"/>
        <v>23.076923076923077</v>
      </c>
      <c r="V13" s="13">
        <f t="shared" si="7"/>
        <v>7.6923076923076925</v>
      </c>
      <c r="W13" s="13">
        <f t="shared" si="8"/>
        <v>7.6923076923076925</v>
      </c>
      <c r="X13" s="13">
        <f t="shared" si="9"/>
        <v>23.076923076923077</v>
      </c>
    </row>
    <row r="14" spans="1:24">
      <c r="B14" s="9" t="s">
        <v>8</v>
      </c>
      <c r="C14" s="10">
        <v>288</v>
      </c>
      <c r="D14" s="10">
        <v>196</v>
      </c>
      <c r="E14" s="10">
        <v>168</v>
      </c>
      <c r="F14" s="10">
        <v>130</v>
      </c>
      <c r="G14" s="63">
        <v>291</v>
      </c>
      <c r="H14" s="60">
        <v>8</v>
      </c>
      <c r="I14" s="10">
        <v>1</v>
      </c>
      <c r="J14" s="10">
        <v>0</v>
      </c>
      <c r="K14" s="10">
        <v>0</v>
      </c>
      <c r="L14" s="10">
        <v>0</v>
      </c>
      <c r="N14" s="9" t="s">
        <v>8</v>
      </c>
      <c r="O14" s="13">
        <f>C14/(C14+D14+E14+F14+G14)*100</f>
        <v>26.84063373718546</v>
      </c>
      <c r="P14" s="13">
        <f t="shared" si="1"/>
        <v>18.266542404473437</v>
      </c>
      <c r="Q14" s="13">
        <f t="shared" si="2"/>
        <v>15.65703634669152</v>
      </c>
      <c r="R14" s="13">
        <f t="shared" si="3"/>
        <v>12.115563839701771</v>
      </c>
      <c r="S14" s="40">
        <f t="shared" si="4"/>
        <v>27.120223671947809</v>
      </c>
      <c r="T14" s="35">
        <f t="shared" si="5"/>
        <v>88.888888888888886</v>
      </c>
      <c r="U14" s="13">
        <f t="shared" si="6"/>
        <v>11.111111111111111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1:24">
      <c r="B15" s="9" t="s">
        <v>9</v>
      </c>
      <c r="C15" s="10">
        <v>128</v>
      </c>
      <c r="D15" s="10">
        <v>97</v>
      </c>
      <c r="E15" s="10">
        <v>101</v>
      </c>
      <c r="F15" s="10">
        <v>79</v>
      </c>
      <c r="G15" s="63">
        <v>130</v>
      </c>
      <c r="H15" s="60">
        <v>4</v>
      </c>
      <c r="I15" s="10">
        <v>4</v>
      </c>
      <c r="J15" s="10">
        <v>1</v>
      </c>
      <c r="K15" s="10">
        <v>0</v>
      </c>
      <c r="L15" s="10">
        <v>0</v>
      </c>
      <c r="N15" s="9" t="s">
        <v>9</v>
      </c>
      <c r="O15" s="13">
        <f t="shared" si="0"/>
        <v>23.925233644859816</v>
      </c>
      <c r="P15" s="13">
        <f t="shared" si="1"/>
        <v>18.13084112149533</v>
      </c>
      <c r="Q15" s="13">
        <f t="shared" si="2"/>
        <v>18.878504672897193</v>
      </c>
      <c r="R15" s="13">
        <f t="shared" si="3"/>
        <v>14.766355140186915</v>
      </c>
      <c r="S15" s="40">
        <f t="shared" si="4"/>
        <v>24.299065420560748</v>
      </c>
      <c r="T15" s="35">
        <f t="shared" si="5"/>
        <v>44.444444444444443</v>
      </c>
      <c r="U15" s="13">
        <f t="shared" si="6"/>
        <v>44.444444444444443</v>
      </c>
      <c r="V15" s="13">
        <f t="shared" si="7"/>
        <v>11.111111111111111</v>
      </c>
      <c r="W15" s="13">
        <f t="shared" si="8"/>
        <v>0</v>
      </c>
      <c r="X15" s="13">
        <f t="shared" si="9"/>
        <v>0</v>
      </c>
    </row>
    <row r="16" spans="1:24">
      <c r="B16" s="4" t="s">
        <v>71</v>
      </c>
      <c r="C16" s="8"/>
      <c r="D16" s="8"/>
      <c r="E16" s="8"/>
      <c r="F16" s="8"/>
      <c r="G16" s="62"/>
      <c r="H16" s="8"/>
      <c r="I16" s="8"/>
      <c r="J16" s="8"/>
      <c r="K16" s="8"/>
      <c r="L16" s="8"/>
      <c r="N16" s="4" t="s">
        <v>71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>
      <c r="B17" s="9" t="s">
        <v>64</v>
      </c>
      <c r="C17" s="10">
        <v>275</v>
      </c>
      <c r="D17" s="10">
        <v>202</v>
      </c>
      <c r="E17" s="10">
        <v>152</v>
      </c>
      <c r="F17" s="10">
        <v>108</v>
      </c>
      <c r="G17" s="63">
        <v>218</v>
      </c>
      <c r="H17" s="60">
        <v>8</v>
      </c>
      <c r="I17" s="10">
        <v>6</v>
      </c>
      <c r="J17" s="10">
        <v>1</v>
      </c>
      <c r="K17" s="10">
        <v>0</v>
      </c>
      <c r="L17" s="10">
        <v>1</v>
      </c>
      <c r="N17" s="9" t="s">
        <v>64</v>
      </c>
      <c r="O17" s="13">
        <f t="shared" ref="O17:O23" si="10">C17/(C17+D17+E17+F17+G17)*100</f>
        <v>28.795811518324609</v>
      </c>
      <c r="P17" s="13">
        <f t="shared" ref="P17:P23" si="11">D17/(D17+E17+F17+G17+C17)*100</f>
        <v>21.151832460732983</v>
      </c>
      <c r="Q17" s="13">
        <f t="shared" ref="Q17:Q23" si="12">E17/(E17+F17+G17+C17+D17)*100</f>
        <v>15.916230366492146</v>
      </c>
      <c r="R17" s="13">
        <f t="shared" ref="R17:R21" si="13">F17/(F17+G17+E17+D17+C17)*100</f>
        <v>11.30890052356021</v>
      </c>
      <c r="S17" s="40">
        <f t="shared" ref="S17:S23" si="14">G17/(G17+C17+D17+E17+F17)*100</f>
        <v>22.827225130890053</v>
      </c>
      <c r="T17" s="35">
        <f t="shared" ref="T17:T23" si="15">H17/(H17+I17+J17+K17+L17)*100</f>
        <v>50</v>
      </c>
      <c r="U17" s="13">
        <f>I17/(I17+J17+K17+L17+H17)*100</f>
        <v>37.5</v>
      </c>
      <c r="V17" s="13">
        <f t="shared" ref="V17:V23" si="16">J17/(J17+K17+L17+H17+I17)*100</f>
        <v>6.25</v>
      </c>
      <c r="W17" s="13">
        <f t="shared" ref="W17:W23" si="17">K17/(K17+L17+J17+I17+H17)*100</f>
        <v>0</v>
      </c>
      <c r="X17" s="13">
        <f t="shared" ref="X17:X23" si="18">L17/(L17+H17+I17+J17+K17)*100</f>
        <v>6.25</v>
      </c>
    </row>
    <row r="18" spans="2:24">
      <c r="B18" s="9" t="s">
        <v>65</v>
      </c>
      <c r="C18" s="10">
        <v>81</v>
      </c>
      <c r="D18" s="10">
        <v>74</v>
      </c>
      <c r="E18" s="10">
        <v>62</v>
      </c>
      <c r="F18" s="10">
        <v>37</v>
      </c>
      <c r="G18" s="63">
        <v>32</v>
      </c>
      <c r="H18" s="60">
        <v>1</v>
      </c>
      <c r="I18" s="10">
        <v>0</v>
      </c>
      <c r="J18" s="10">
        <v>1</v>
      </c>
      <c r="K18" s="10">
        <v>0</v>
      </c>
      <c r="L18" s="10">
        <v>0</v>
      </c>
      <c r="N18" s="9" t="s">
        <v>65</v>
      </c>
      <c r="O18" s="13">
        <f t="shared" si="10"/>
        <v>28.321678321678323</v>
      </c>
      <c r="P18" s="13">
        <f t="shared" si="11"/>
        <v>25.874125874125873</v>
      </c>
      <c r="Q18" s="13">
        <f t="shared" si="12"/>
        <v>21.678321678321677</v>
      </c>
      <c r="R18" s="13">
        <f t="shared" si="13"/>
        <v>12.937062937062937</v>
      </c>
      <c r="S18" s="40">
        <f t="shared" si="14"/>
        <v>11.188811188811188</v>
      </c>
      <c r="T18" s="35">
        <f t="shared" si="15"/>
        <v>50</v>
      </c>
      <c r="U18" s="13">
        <f t="shared" ref="U18:U23" si="19">I18/(I18+J18+K18+L18+H18)*100</f>
        <v>0</v>
      </c>
      <c r="V18" s="13">
        <f t="shared" si="16"/>
        <v>50</v>
      </c>
      <c r="W18" s="13">
        <f t="shared" si="17"/>
        <v>0</v>
      </c>
      <c r="X18" s="13">
        <f t="shared" si="18"/>
        <v>0</v>
      </c>
    </row>
    <row r="19" spans="2:24">
      <c r="B19" s="9" t="s">
        <v>66</v>
      </c>
      <c r="C19" s="10">
        <v>180</v>
      </c>
      <c r="D19" s="10">
        <v>159</v>
      </c>
      <c r="E19" s="10">
        <v>182</v>
      </c>
      <c r="F19" s="10">
        <v>135</v>
      </c>
      <c r="G19" s="63">
        <v>315</v>
      </c>
      <c r="H19" s="60">
        <v>5</v>
      </c>
      <c r="I19" s="10">
        <v>1</v>
      </c>
      <c r="J19" s="10">
        <v>0</v>
      </c>
      <c r="K19" s="10">
        <v>0</v>
      </c>
      <c r="L19" s="10">
        <v>2</v>
      </c>
      <c r="N19" s="9" t="s">
        <v>66</v>
      </c>
      <c r="O19" s="13">
        <f t="shared" si="10"/>
        <v>18.537590113285273</v>
      </c>
      <c r="P19" s="13">
        <f t="shared" si="11"/>
        <v>16.374871266735326</v>
      </c>
      <c r="Q19" s="13">
        <f t="shared" si="12"/>
        <v>18.743563336766218</v>
      </c>
      <c r="R19" s="13">
        <f t="shared" si="13"/>
        <v>13.903192584963955</v>
      </c>
      <c r="S19" s="40">
        <f t="shared" si="14"/>
        <v>32.44078269824923</v>
      </c>
      <c r="T19" s="35">
        <f t="shared" si="15"/>
        <v>62.5</v>
      </c>
      <c r="U19" s="13">
        <f t="shared" si="19"/>
        <v>12.5</v>
      </c>
      <c r="V19" s="13">
        <f t="shared" si="16"/>
        <v>0</v>
      </c>
      <c r="W19" s="13">
        <f t="shared" si="17"/>
        <v>0</v>
      </c>
      <c r="X19" s="13">
        <f t="shared" si="18"/>
        <v>25</v>
      </c>
    </row>
    <row r="20" spans="2:24">
      <c r="B20" s="9" t="s">
        <v>67</v>
      </c>
      <c r="C20" s="10">
        <v>30</v>
      </c>
      <c r="D20" s="10">
        <v>25</v>
      </c>
      <c r="E20" s="10">
        <v>21</v>
      </c>
      <c r="F20" s="10">
        <v>19</v>
      </c>
      <c r="G20" s="63">
        <v>39</v>
      </c>
      <c r="H20" s="60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67</v>
      </c>
      <c r="O20" s="13">
        <f t="shared" si="10"/>
        <v>22.388059701492537</v>
      </c>
      <c r="P20" s="13">
        <f t="shared" si="11"/>
        <v>18.656716417910449</v>
      </c>
      <c r="Q20" s="13">
        <f t="shared" si="12"/>
        <v>15.671641791044777</v>
      </c>
      <c r="R20" s="13">
        <f t="shared" si="13"/>
        <v>14.17910447761194</v>
      </c>
      <c r="S20" s="40">
        <f t="shared" si="14"/>
        <v>29.1044776119403</v>
      </c>
      <c r="T20" s="35">
        <f t="shared" si="15"/>
        <v>0</v>
      </c>
      <c r="U20" s="13">
        <f t="shared" si="19"/>
        <v>100</v>
      </c>
      <c r="V20" s="13">
        <f t="shared" si="16"/>
        <v>0</v>
      </c>
      <c r="W20" s="13">
        <f t="shared" si="17"/>
        <v>0</v>
      </c>
      <c r="X20" s="13">
        <f t="shared" si="18"/>
        <v>0</v>
      </c>
    </row>
    <row r="21" spans="2:24">
      <c r="B21" s="9" t="s">
        <v>68</v>
      </c>
      <c r="C21" s="10">
        <v>12</v>
      </c>
      <c r="D21" s="10">
        <v>24</v>
      </c>
      <c r="E21" s="10">
        <v>22</v>
      </c>
      <c r="F21" s="10">
        <v>34</v>
      </c>
      <c r="G21" s="63">
        <v>178</v>
      </c>
      <c r="H21" s="60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68</v>
      </c>
      <c r="O21" s="13">
        <f t="shared" si="10"/>
        <v>4.4444444444444446</v>
      </c>
      <c r="P21" s="13">
        <f t="shared" si="11"/>
        <v>8.8888888888888893</v>
      </c>
      <c r="Q21" s="13">
        <f t="shared" si="12"/>
        <v>8.1481481481481488</v>
      </c>
      <c r="R21" s="13">
        <f t="shared" si="13"/>
        <v>12.592592592592592</v>
      </c>
      <c r="S21" s="40">
        <f t="shared" si="14"/>
        <v>65.925925925925924</v>
      </c>
      <c r="T21" s="35">
        <f t="shared" si="15"/>
        <v>0</v>
      </c>
      <c r="U21" s="13">
        <f t="shared" si="19"/>
        <v>0</v>
      </c>
      <c r="V21" s="13">
        <f t="shared" si="16"/>
        <v>0</v>
      </c>
      <c r="W21" s="13">
        <f t="shared" si="17"/>
        <v>0</v>
      </c>
      <c r="X21" s="13">
        <f t="shared" si="18"/>
        <v>100</v>
      </c>
    </row>
    <row r="22" spans="2:24">
      <c r="B22" s="9" t="s">
        <v>69</v>
      </c>
      <c r="C22" s="10">
        <v>11</v>
      </c>
      <c r="D22" s="10">
        <v>21</v>
      </c>
      <c r="E22" s="10">
        <v>23</v>
      </c>
      <c r="F22" s="10">
        <v>15</v>
      </c>
      <c r="G22" s="63">
        <v>27</v>
      </c>
      <c r="H22" s="60">
        <v>0</v>
      </c>
      <c r="I22" s="10">
        <v>1</v>
      </c>
      <c r="J22" s="10">
        <v>1</v>
      </c>
      <c r="K22" s="10">
        <v>1</v>
      </c>
      <c r="L22" s="10">
        <v>0</v>
      </c>
      <c r="N22" s="9" t="s">
        <v>69</v>
      </c>
      <c r="O22" s="13">
        <f t="shared" si="10"/>
        <v>11.340206185567011</v>
      </c>
      <c r="P22" s="13">
        <f t="shared" si="11"/>
        <v>21.649484536082475</v>
      </c>
      <c r="Q22" s="13">
        <f t="shared" si="12"/>
        <v>23.711340206185564</v>
      </c>
      <c r="R22" s="13">
        <f>F22/(F22+G22+E22+D22+C22)*100</f>
        <v>15.463917525773196</v>
      </c>
      <c r="S22" s="40">
        <f t="shared" si="14"/>
        <v>27.835051546391753</v>
      </c>
      <c r="T22" s="35">
        <f t="shared" si="15"/>
        <v>0</v>
      </c>
      <c r="U22" s="13">
        <f t="shared" si="19"/>
        <v>33.333333333333329</v>
      </c>
      <c r="V22" s="13">
        <f t="shared" si="16"/>
        <v>33.333333333333329</v>
      </c>
      <c r="W22" s="13">
        <f t="shared" si="17"/>
        <v>33.333333333333329</v>
      </c>
      <c r="X22" s="13">
        <f t="shared" si="18"/>
        <v>0</v>
      </c>
    </row>
    <row r="23" spans="2:24">
      <c r="B23" s="9" t="s">
        <v>70</v>
      </c>
      <c r="C23" s="10">
        <v>84</v>
      </c>
      <c r="D23" s="10">
        <v>75</v>
      </c>
      <c r="E23" s="10">
        <v>86</v>
      </c>
      <c r="F23" s="10">
        <v>74</v>
      </c>
      <c r="G23" s="63">
        <v>171</v>
      </c>
      <c r="H23" s="60">
        <v>6</v>
      </c>
      <c r="I23" s="10">
        <v>0</v>
      </c>
      <c r="J23" s="10">
        <v>1</v>
      </c>
      <c r="K23" s="10">
        <v>0</v>
      </c>
      <c r="L23" s="10">
        <v>2</v>
      </c>
      <c r="N23" s="9" t="s">
        <v>70</v>
      </c>
      <c r="O23" s="13">
        <f t="shared" si="10"/>
        <v>17.142857142857142</v>
      </c>
      <c r="P23" s="13">
        <f t="shared" si="11"/>
        <v>15.306122448979592</v>
      </c>
      <c r="Q23" s="13">
        <f t="shared" si="12"/>
        <v>17.551020408163264</v>
      </c>
      <c r="R23" s="13">
        <f t="shared" ref="R23" si="20">F23/(F23+G23+E23+D23+C23)*100</f>
        <v>15.102040816326531</v>
      </c>
      <c r="S23" s="40">
        <f t="shared" si="14"/>
        <v>34.897959183673471</v>
      </c>
      <c r="T23" s="35">
        <f t="shared" si="15"/>
        <v>66.666666666666657</v>
      </c>
      <c r="U23" s="13">
        <f t="shared" si="19"/>
        <v>0</v>
      </c>
      <c r="V23" s="13">
        <f t="shared" si="16"/>
        <v>11.111111111111111</v>
      </c>
      <c r="W23" s="13">
        <f t="shared" si="17"/>
        <v>0</v>
      </c>
      <c r="X23" s="13">
        <f t="shared" si="18"/>
        <v>22.222222222222221</v>
      </c>
    </row>
    <row r="24" spans="2:24">
      <c r="B24" s="4" t="s">
        <v>122</v>
      </c>
      <c r="C24" s="19"/>
      <c r="D24" s="19"/>
      <c r="E24" s="19"/>
      <c r="G24" s="4"/>
      <c r="H24" s="4"/>
      <c r="I24" s="82"/>
      <c r="J24" s="82"/>
      <c r="L24" s="4"/>
      <c r="N24" s="4" t="s">
        <v>122</v>
      </c>
      <c r="O24" s="19"/>
      <c r="P24" s="19"/>
      <c r="Q24" s="19"/>
      <c r="S24" s="4"/>
      <c r="T24" s="4"/>
      <c r="U24" s="82"/>
      <c r="V24" s="82"/>
      <c r="X24" s="4"/>
    </row>
    <row r="25" spans="2:24">
      <c r="B25" s="9" t="s">
        <v>123</v>
      </c>
      <c r="C25" s="10">
        <v>440</v>
      </c>
      <c r="D25" s="10">
        <v>408</v>
      </c>
      <c r="E25" s="10">
        <v>385</v>
      </c>
      <c r="F25" s="10">
        <v>305</v>
      </c>
      <c r="G25" s="63">
        <v>750</v>
      </c>
      <c r="H25" s="60">
        <v>15</v>
      </c>
      <c r="I25" s="10">
        <v>4</v>
      </c>
      <c r="J25" s="10">
        <v>1</v>
      </c>
      <c r="K25" s="10">
        <v>0</v>
      </c>
      <c r="L25" s="10">
        <v>5</v>
      </c>
      <c r="N25" s="9" t="s">
        <v>123</v>
      </c>
      <c r="O25" s="89">
        <f t="shared" ref="O25:O26" si="21">C25/(C25+D25+E25+F25+G25)*100</f>
        <v>19.230769230769234</v>
      </c>
      <c r="P25" s="89">
        <f t="shared" ref="P25:P26" si="22">D25/(D25+E25+F25+G25+C25)*100</f>
        <v>17.832167832167833</v>
      </c>
      <c r="Q25" s="89">
        <f t="shared" ref="Q25:Q26" si="23">E25/(E25+F25+G25+C25+D25)*100</f>
        <v>16.826923076923077</v>
      </c>
      <c r="R25" s="89">
        <f>F25/(F25+G25+E25+D25+C25)*100</f>
        <v>13.33041958041958</v>
      </c>
      <c r="S25" s="91">
        <f t="shared" ref="S25:S26" si="24">G25/(G25+C25+D25+E25+F25)*100</f>
        <v>32.77972027972028</v>
      </c>
      <c r="T25" s="92">
        <f t="shared" ref="T25:T26" si="25">H25/(H25+I25+J25+K25+L25)*100</f>
        <v>60</v>
      </c>
      <c r="U25" s="89">
        <f t="shared" ref="U25:U26" si="26">I25/(I25+J25+K25+L25+H25)*100</f>
        <v>16</v>
      </c>
      <c r="V25" s="89">
        <f t="shared" ref="V25:V26" si="27">J25/(J25+K25+L25+H25+I25)*100</f>
        <v>4</v>
      </c>
      <c r="W25" s="89">
        <f t="shared" ref="W25:W26" si="28">K25/(K25+L25+J25+I25+H25)*100</f>
        <v>0</v>
      </c>
      <c r="X25" s="89">
        <f t="shared" ref="X25:X26" si="29">L25/(L25+H25+I25+J25+K25)*100</f>
        <v>20</v>
      </c>
    </row>
    <row r="26" spans="2:24">
      <c r="B26" s="9" t="s">
        <v>124</v>
      </c>
      <c r="C26" s="10">
        <v>233</v>
      </c>
      <c r="D26" s="10">
        <v>172</v>
      </c>
      <c r="E26" s="10">
        <v>163</v>
      </c>
      <c r="F26" s="10">
        <v>117</v>
      </c>
      <c r="G26" s="63">
        <v>230</v>
      </c>
      <c r="H26" s="60">
        <v>5</v>
      </c>
      <c r="I26" s="10">
        <v>5</v>
      </c>
      <c r="J26" s="10">
        <v>3</v>
      </c>
      <c r="K26" s="10">
        <v>1</v>
      </c>
      <c r="L26" s="10">
        <v>1</v>
      </c>
      <c r="N26" s="9" t="s">
        <v>124</v>
      </c>
      <c r="O26" s="89">
        <f t="shared" si="21"/>
        <v>25.464480874316941</v>
      </c>
      <c r="P26" s="89">
        <f t="shared" si="22"/>
        <v>18.797814207650273</v>
      </c>
      <c r="Q26" s="89">
        <f t="shared" si="23"/>
        <v>17.814207650273222</v>
      </c>
      <c r="R26" s="89">
        <f t="shared" ref="R26" si="30">F26/(F26+G26+E26+D26+C26)*100</f>
        <v>12.786885245901638</v>
      </c>
      <c r="S26" s="91">
        <f t="shared" si="24"/>
        <v>25.136612021857925</v>
      </c>
      <c r="T26" s="92">
        <f t="shared" si="25"/>
        <v>33.333333333333329</v>
      </c>
      <c r="U26" s="89">
        <f t="shared" si="26"/>
        <v>33.333333333333329</v>
      </c>
      <c r="V26" s="89">
        <f t="shared" si="27"/>
        <v>20</v>
      </c>
      <c r="W26" s="89">
        <f t="shared" si="28"/>
        <v>6.666666666666667</v>
      </c>
      <c r="X26" s="89">
        <f t="shared" si="29"/>
        <v>6.666666666666667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1:16" ht="18">
      <c r="B1" s="1" t="s">
        <v>84</v>
      </c>
    </row>
    <row r="2" spans="1:16" ht="18">
      <c r="A2" s="76"/>
      <c r="B2" s="1" t="s">
        <v>125</v>
      </c>
    </row>
    <row r="3" spans="1:16">
      <c r="B3" s="79" t="s">
        <v>87</v>
      </c>
    </row>
    <row r="4" spans="1:16" ht="18" customHeight="1">
      <c r="B4" s="1" t="s">
        <v>96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81</v>
      </c>
      <c r="J6" s="2" t="s">
        <v>82</v>
      </c>
    </row>
    <row r="7" spans="1:16" ht="56.25">
      <c r="B7" s="14" t="s">
        <v>0</v>
      </c>
      <c r="C7" s="14" t="s">
        <v>31</v>
      </c>
      <c r="D7" s="14" t="s">
        <v>32</v>
      </c>
      <c r="E7" s="14" t="s">
        <v>33</v>
      </c>
      <c r="F7" s="14" t="s">
        <v>34</v>
      </c>
      <c r="G7" s="14" t="s">
        <v>35</v>
      </c>
      <c r="H7" s="14" t="s">
        <v>29</v>
      </c>
      <c r="J7" s="14" t="s">
        <v>0</v>
      </c>
      <c r="K7" s="14" t="s">
        <v>31</v>
      </c>
      <c r="L7" s="14" t="s">
        <v>32</v>
      </c>
      <c r="M7" s="14" t="s">
        <v>33</v>
      </c>
      <c r="N7" s="14" t="s">
        <v>34</v>
      </c>
      <c r="O7" s="14" t="s">
        <v>35</v>
      </c>
      <c r="P7" s="14" t="s">
        <v>29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1:16">
      <c r="B9" s="6" t="s">
        <v>4</v>
      </c>
      <c r="C9" s="7">
        <v>1671</v>
      </c>
      <c r="D9" s="7">
        <v>21</v>
      </c>
      <c r="E9" s="7">
        <v>62</v>
      </c>
      <c r="F9" s="7">
        <v>903</v>
      </c>
      <c r="G9" s="7">
        <v>447</v>
      </c>
      <c r="H9" s="7">
        <v>99</v>
      </c>
      <c r="J9" s="6" t="s">
        <v>4</v>
      </c>
      <c r="K9" s="11">
        <f>C9/(C9+D9+E9+F9+G9+H9)*100</f>
        <v>52.169840774274121</v>
      </c>
      <c r="L9" s="11">
        <f>D9/(D9+E9+F9+G9+H9+C9)*100</f>
        <v>0.65563534186699968</v>
      </c>
      <c r="M9" s="11">
        <f>E9/(E9+F9+G9+H9+C9+D9)*100</f>
        <v>1.9356852950359038</v>
      </c>
      <c r="N9" s="11">
        <f>F9/(F9+G9+H9+E9+D9+C9)*100</f>
        <v>28.192319700280986</v>
      </c>
      <c r="O9" s="11">
        <f>G9/(G9+H9+F9+E9+D9+C9)*100</f>
        <v>13.955666562597566</v>
      </c>
      <c r="P9" s="11">
        <f>H9/(H9+C9+D9+E9+F9+G9)*100</f>
        <v>3.0908523259444274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311</v>
      </c>
      <c r="D11" s="10">
        <v>3</v>
      </c>
      <c r="E11" s="10">
        <v>1</v>
      </c>
      <c r="F11" s="10">
        <v>96</v>
      </c>
      <c r="G11" s="10">
        <v>77</v>
      </c>
      <c r="H11" s="10">
        <v>21</v>
      </c>
      <c r="J11" s="9" t="s">
        <v>6</v>
      </c>
      <c r="K11" s="13">
        <f t="shared" ref="K11:K22" si="0">C11/(C11+D11+E11+F11+G11+H11)*100</f>
        <v>61.100196463654221</v>
      </c>
      <c r="L11" s="13">
        <f t="shared" ref="L11:L22" si="1">D11/(D11+E11+F11+G11+H11+C11)*100</f>
        <v>0.58939096267190572</v>
      </c>
      <c r="M11" s="13">
        <f t="shared" ref="M11:M22" si="2">E11/(E11+F11+G11+H11+C11+D11)*100</f>
        <v>0.19646365422396855</v>
      </c>
      <c r="N11" s="13">
        <f t="shared" ref="N11:N22" si="3">F11/(F11+G11+H11+E11+D11+C11)*100</f>
        <v>18.860510805500983</v>
      </c>
      <c r="O11" s="13">
        <f t="shared" ref="O11:O22" si="4">G11/(G11+H11+F11+E11+D11+C11)*100</f>
        <v>15.12770137524558</v>
      </c>
      <c r="P11" s="13">
        <f t="shared" ref="P11:P22" si="5">H11/(H11+C11+D11+E11+F11+G11)*100</f>
        <v>4.1257367387033401</v>
      </c>
    </row>
    <row r="12" spans="1:16">
      <c r="B12" s="9" t="s">
        <v>7</v>
      </c>
      <c r="C12" s="10">
        <v>563</v>
      </c>
      <c r="D12" s="10">
        <v>11</v>
      </c>
      <c r="E12" s="10">
        <v>13</v>
      </c>
      <c r="F12" s="10">
        <v>289</v>
      </c>
      <c r="G12" s="10">
        <v>173</v>
      </c>
      <c r="H12" s="10">
        <v>37</v>
      </c>
      <c r="J12" s="9" t="s">
        <v>7</v>
      </c>
      <c r="K12" s="13">
        <f t="shared" si="0"/>
        <v>51.841620626151006</v>
      </c>
      <c r="L12" s="13">
        <f t="shared" si="1"/>
        <v>1.0128913443830572</v>
      </c>
      <c r="M12" s="13">
        <f t="shared" si="2"/>
        <v>1.1970534069981584</v>
      </c>
      <c r="N12" s="13">
        <f t="shared" si="3"/>
        <v>26.611418047882136</v>
      </c>
      <c r="O12" s="13">
        <f t="shared" si="4"/>
        <v>15.930018416206263</v>
      </c>
      <c r="P12" s="13">
        <f t="shared" si="5"/>
        <v>3.4069981583793743</v>
      </c>
    </row>
    <row r="13" spans="1:16">
      <c r="B13" s="9" t="s">
        <v>8</v>
      </c>
      <c r="C13" s="10">
        <v>519</v>
      </c>
      <c r="D13" s="10">
        <v>4</v>
      </c>
      <c r="E13" s="10">
        <v>33</v>
      </c>
      <c r="F13" s="10">
        <v>344</v>
      </c>
      <c r="G13" s="10">
        <v>141</v>
      </c>
      <c r="H13" s="10">
        <v>32</v>
      </c>
      <c r="J13" s="9" t="s">
        <v>8</v>
      </c>
      <c r="K13" s="13">
        <f t="shared" si="0"/>
        <v>48.369058713886297</v>
      </c>
      <c r="L13" s="13">
        <f t="shared" si="1"/>
        <v>0.37278657968313139</v>
      </c>
      <c r="M13" s="13">
        <f t="shared" si="2"/>
        <v>3.075489282385834</v>
      </c>
      <c r="N13" s="13">
        <f t="shared" si="3"/>
        <v>32.059645852749306</v>
      </c>
      <c r="O13" s="13">
        <f t="shared" si="4"/>
        <v>13.140726933830383</v>
      </c>
      <c r="P13" s="13">
        <f t="shared" si="5"/>
        <v>2.9822926374650511</v>
      </c>
    </row>
    <row r="14" spans="1:16">
      <c r="B14" s="9" t="s">
        <v>9</v>
      </c>
      <c r="C14" s="10">
        <v>278</v>
      </c>
      <c r="D14" s="10">
        <v>3</v>
      </c>
      <c r="E14" s="10">
        <v>15</v>
      </c>
      <c r="F14" s="10">
        <v>174</v>
      </c>
      <c r="G14" s="10">
        <v>56</v>
      </c>
      <c r="H14" s="10">
        <v>9</v>
      </c>
      <c r="J14" s="9" t="s">
        <v>9</v>
      </c>
      <c r="K14" s="13">
        <f t="shared" si="0"/>
        <v>51.962616822429908</v>
      </c>
      <c r="L14" s="13">
        <f t="shared" si="1"/>
        <v>0.56074766355140182</v>
      </c>
      <c r="M14" s="13">
        <f t="shared" si="2"/>
        <v>2.8037383177570092</v>
      </c>
      <c r="N14" s="13">
        <f t="shared" si="3"/>
        <v>32.523364485981311</v>
      </c>
      <c r="O14" s="13">
        <f t="shared" si="4"/>
        <v>10.467289719626169</v>
      </c>
      <c r="P14" s="13">
        <f t="shared" si="5"/>
        <v>1.6822429906542056</v>
      </c>
    </row>
    <row r="15" spans="1:16">
      <c r="B15" s="4" t="s">
        <v>71</v>
      </c>
      <c r="C15" s="8"/>
      <c r="D15" s="8"/>
      <c r="E15" s="8"/>
      <c r="F15" s="8"/>
      <c r="G15" s="8"/>
      <c r="H15" s="8"/>
      <c r="J15" s="4" t="s">
        <v>71</v>
      </c>
      <c r="K15" s="12"/>
      <c r="L15" s="12"/>
      <c r="M15" s="12"/>
      <c r="N15" s="12"/>
      <c r="O15" s="12"/>
      <c r="P15" s="12"/>
    </row>
    <row r="16" spans="1:16">
      <c r="B16" s="9" t="s">
        <v>64</v>
      </c>
      <c r="C16" s="10">
        <v>394</v>
      </c>
      <c r="D16" s="10">
        <v>5</v>
      </c>
      <c r="E16" s="10">
        <v>12</v>
      </c>
      <c r="F16" s="10">
        <v>392</v>
      </c>
      <c r="G16" s="10">
        <v>124</v>
      </c>
      <c r="H16" s="10">
        <v>28</v>
      </c>
      <c r="J16" s="9" t="s">
        <v>64</v>
      </c>
      <c r="K16" s="13">
        <f t="shared" si="0"/>
        <v>41.256544502617807</v>
      </c>
      <c r="L16" s="13">
        <f t="shared" si="1"/>
        <v>0.52356020942408377</v>
      </c>
      <c r="M16" s="13">
        <f t="shared" si="2"/>
        <v>1.256544502617801</v>
      </c>
      <c r="N16" s="13">
        <f t="shared" si="3"/>
        <v>41.047120418848166</v>
      </c>
      <c r="O16" s="13">
        <f t="shared" si="4"/>
        <v>12.984293193717278</v>
      </c>
      <c r="P16" s="13">
        <f t="shared" si="5"/>
        <v>2.9319371727748691</v>
      </c>
    </row>
    <row r="17" spans="2:16">
      <c r="B17" s="9" t="s">
        <v>65</v>
      </c>
      <c r="C17" s="10">
        <v>95</v>
      </c>
      <c r="D17" s="10">
        <v>5</v>
      </c>
      <c r="E17" s="10">
        <v>8</v>
      </c>
      <c r="F17" s="10">
        <v>106</v>
      </c>
      <c r="G17" s="10">
        <v>50</v>
      </c>
      <c r="H17" s="10">
        <v>22</v>
      </c>
      <c r="J17" s="9" t="s">
        <v>65</v>
      </c>
      <c r="K17" s="13">
        <f t="shared" si="0"/>
        <v>33.21678321678322</v>
      </c>
      <c r="L17" s="13">
        <f t="shared" si="1"/>
        <v>1.7482517482517483</v>
      </c>
      <c r="M17" s="13">
        <f t="shared" si="2"/>
        <v>2.7972027972027971</v>
      </c>
      <c r="N17" s="13">
        <f t="shared" si="3"/>
        <v>37.06293706293706</v>
      </c>
      <c r="O17" s="13">
        <f t="shared" si="4"/>
        <v>17.482517482517483</v>
      </c>
      <c r="P17" s="13">
        <f t="shared" si="5"/>
        <v>7.6923076923076925</v>
      </c>
    </row>
    <row r="18" spans="2:16">
      <c r="B18" s="9" t="s">
        <v>66</v>
      </c>
      <c r="C18" s="10">
        <v>537</v>
      </c>
      <c r="D18" s="10">
        <v>5</v>
      </c>
      <c r="E18" s="10">
        <v>20</v>
      </c>
      <c r="F18" s="10">
        <v>251</v>
      </c>
      <c r="G18" s="10">
        <v>133</v>
      </c>
      <c r="H18" s="10">
        <v>25</v>
      </c>
      <c r="J18" s="9" t="s">
        <v>66</v>
      </c>
      <c r="K18" s="13">
        <f t="shared" si="0"/>
        <v>55.303810504634399</v>
      </c>
      <c r="L18" s="13">
        <f t="shared" si="1"/>
        <v>0.51493305870236872</v>
      </c>
      <c r="M18" s="13">
        <f t="shared" si="2"/>
        <v>2.0597322348094749</v>
      </c>
      <c r="N18" s="13">
        <f t="shared" si="3"/>
        <v>25.84963954685891</v>
      </c>
      <c r="O18" s="13">
        <f t="shared" si="4"/>
        <v>13.697219361483008</v>
      </c>
      <c r="P18" s="13">
        <f t="shared" si="5"/>
        <v>2.5746652935118437</v>
      </c>
    </row>
    <row r="19" spans="2:16">
      <c r="B19" s="9" t="s">
        <v>67</v>
      </c>
      <c r="C19" s="10">
        <v>78</v>
      </c>
      <c r="D19" s="10">
        <v>0</v>
      </c>
      <c r="E19" s="10">
        <v>6</v>
      </c>
      <c r="F19" s="10">
        <v>23</v>
      </c>
      <c r="G19" s="10">
        <v>25</v>
      </c>
      <c r="H19" s="10">
        <v>2</v>
      </c>
      <c r="J19" s="9" t="s">
        <v>67</v>
      </c>
      <c r="K19" s="13">
        <f t="shared" si="0"/>
        <v>58.208955223880601</v>
      </c>
      <c r="L19" s="13">
        <f t="shared" si="1"/>
        <v>0</v>
      </c>
      <c r="M19" s="13">
        <f t="shared" si="2"/>
        <v>4.4776119402985071</v>
      </c>
      <c r="N19" s="13">
        <f t="shared" si="3"/>
        <v>17.164179104477611</v>
      </c>
      <c r="O19" s="13">
        <f t="shared" si="4"/>
        <v>18.656716417910449</v>
      </c>
      <c r="P19" s="13">
        <f t="shared" si="5"/>
        <v>1.4925373134328357</v>
      </c>
    </row>
    <row r="20" spans="2:16">
      <c r="B20" s="9" t="s">
        <v>68</v>
      </c>
      <c r="C20" s="10">
        <v>237</v>
      </c>
      <c r="D20" s="10">
        <v>2</v>
      </c>
      <c r="E20" s="10">
        <v>3</v>
      </c>
      <c r="F20" s="10">
        <v>11</v>
      </c>
      <c r="G20" s="10">
        <v>14</v>
      </c>
      <c r="H20" s="10">
        <v>3</v>
      </c>
      <c r="J20" s="9" t="s">
        <v>68</v>
      </c>
      <c r="K20" s="13">
        <f t="shared" si="0"/>
        <v>87.777777777777771</v>
      </c>
      <c r="L20" s="13">
        <f t="shared" si="1"/>
        <v>0.74074074074074081</v>
      </c>
      <c r="M20" s="13">
        <f t="shared" si="2"/>
        <v>1.1111111111111112</v>
      </c>
      <c r="N20" s="13">
        <f t="shared" si="3"/>
        <v>4.0740740740740744</v>
      </c>
      <c r="O20" s="13">
        <f t="shared" si="4"/>
        <v>5.1851851851851851</v>
      </c>
      <c r="P20" s="13">
        <f t="shared" si="5"/>
        <v>1.1111111111111112</v>
      </c>
    </row>
    <row r="21" spans="2:16">
      <c r="B21" s="9" t="s">
        <v>69</v>
      </c>
      <c r="C21" s="10">
        <v>52</v>
      </c>
      <c r="D21" s="10">
        <v>0</v>
      </c>
      <c r="E21" s="10">
        <v>0</v>
      </c>
      <c r="F21" s="10">
        <v>26</v>
      </c>
      <c r="G21" s="10">
        <v>15</v>
      </c>
      <c r="H21" s="10">
        <v>4</v>
      </c>
      <c r="J21" s="9" t="s">
        <v>69</v>
      </c>
      <c r="K21" s="13">
        <f t="shared" si="0"/>
        <v>53.608247422680414</v>
      </c>
      <c r="L21" s="13">
        <f t="shared" si="1"/>
        <v>0</v>
      </c>
      <c r="M21" s="13">
        <f t="shared" si="2"/>
        <v>0</v>
      </c>
      <c r="N21" s="13">
        <f t="shared" si="3"/>
        <v>26.804123711340207</v>
      </c>
      <c r="O21" s="13">
        <f t="shared" si="4"/>
        <v>15.463917525773196</v>
      </c>
      <c r="P21" s="13">
        <f t="shared" si="5"/>
        <v>4.1237113402061851</v>
      </c>
    </row>
    <row r="22" spans="2:16">
      <c r="B22" s="9" t="s">
        <v>70</v>
      </c>
      <c r="C22" s="10">
        <v>278</v>
      </c>
      <c r="D22" s="10">
        <v>4</v>
      </c>
      <c r="E22" s="10">
        <v>13</v>
      </c>
      <c r="F22" s="10">
        <v>94</v>
      </c>
      <c r="G22" s="10">
        <v>86</v>
      </c>
      <c r="H22" s="10">
        <v>15</v>
      </c>
      <c r="J22" s="9" t="s">
        <v>70</v>
      </c>
      <c r="K22" s="13">
        <f t="shared" si="0"/>
        <v>56.734693877551024</v>
      </c>
      <c r="L22" s="13">
        <f t="shared" si="1"/>
        <v>0.81632653061224492</v>
      </c>
      <c r="M22" s="13">
        <f t="shared" si="2"/>
        <v>2.6530612244897958</v>
      </c>
      <c r="N22" s="13">
        <f t="shared" si="3"/>
        <v>19.183673469387756</v>
      </c>
      <c r="O22" s="13">
        <f t="shared" si="4"/>
        <v>17.551020408163264</v>
      </c>
      <c r="P22" s="13">
        <f t="shared" si="5"/>
        <v>3.0612244897959182</v>
      </c>
    </row>
    <row r="23" spans="2:16">
      <c r="B23" s="4" t="s">
        <v>122</v>
      </c>
      <c r="C23" s="19"/>
      <c r="D23" s="19"/>
      <c r="E23" s="19"/>
      <c r="G23" s="4"/>
      <c r="H23" s="4"/>
      <c r="J23" s="4" t="s">
        <v>122</v>
      </c>
      <c r="K23" s="19"/>
      <c r="L23" s="19"/>
      <c r="M23" s="19"/>
      <c r="O23" s="4"/>
      <c r="P23" s="4"/>
    </row>
    <row r="24" spans="2:16">
      <c r="B24" s="9" t="s">
        <v>123</v>
      </c>
      <c r="C24" s="10">
        <v>1258</v>
      </c>
      <c r="D24" s="10">
        <v>15</v>
      </c>
      <c r="E24" s="10">
        <v>41</v>
      </c>
      <c r="F24" s="10">
        <v>583</v>
      </c>
      <c r="G24" s="10">
        <v>326</v>
      </c>
      <c r="H24" s="10">
        <v>65</v>
      </c>
      <c r="J24" s="9" t="s">
        <v>123</v>
      </c>
      <c r="K24" s="89">
        <f t="shared" ref="K24:K25" si="6">C24/(C24+D24+E24+F24+G24+H24)*100</f>
        <v>54.98251748251748</v>
      </c>
      <c r="L24" s="89">
        <f t="shared" ref="L24:L25" si="7">D24/(D24+E24+F24+G24+H24+C24)*100</f>
        <v>0.65559440559440563</v>
      </c>
      <c r="M24" s="89">
        <f t="shared" ref="M24:M25" si="8">E24/(E24+F24+G24+H24+C24+D24)*100</f>
        <v>1.7919580419580421</v>
      </c>
      <c r="N24" s="89">
        <f t="shared" ref="N24:N25" si="9">F24/(F24+G24+H24+E24+D24+C24)*100</f>
        <v>25.48076923076923</v>
      </c>
      <c r="O24" s="89">
        <f t="shared" ref="O24:O25" si="10">G24/(G24+H24+F24+E24+D24+C24)*100</f>
        <v>14.248251748251747</v>
      </c>
      <c r="P24" s="89">
        <f t="shared" ref="P24:P25" si="11">H24/(H24+C24+D24+E24+F24+G24)*100</f>
        <v>2.8409090909090908</v>
      </c>
    </row>
    <row r="25" spans="2:16">
      <c r="B25" s="9" t="s">
        <v>124</v>
      </c>
      <c r="C25" s="10">
        <v>413</v>
      </c>
      <c r="D25" s="10">
        <v>6</v>
      </c>
      <c r="E25" s="10">
        <v>21</v>
      </c>
      <c r="F25" s="10">
        <v>320</v>
      </c>
      <c r="G25" s="10">
        <v>121</v>
      </c>
      <c r="H25" s="10">
        <v>34</v>
      </c>
      <c r="J25" s="9" t="s">
        <v>124</v>
      </c>
      <c r="K25" s="89">
        <f t="shared" si="6"/>
        <v>45.136612021857928</v>
      </c>
      <c r="L25" s="89">
        <f t="shared" si="7"/>
        <v>0.65573770491803274</v>
      </c>
      <c r="M25" s="89">
        <f t="shared" si="8"/>
        <v>2.2950819672131146</v>
      </c>
      <c r="N25" s="89">
        <f t="shared" si="9"/>
        <v>34.972677595628419</v>
      </c>
      <c r="O25" s="89">
        <f t="shared" si="10"/>
        <v>13.224043715846994</v>
      </c>
      <c r="P25" s="89">
        <f t="shared" si="11"/>
        <v>3.7158469945355188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1:44" ht="18">
      <c r="B1" s="1" t="s">
        <v>84</v>
      </c>
    </row>
    <row r="2" spans="1:44" ht="18">
      <c r="A2" s="76"/>
      <c r="B2" s="1" t="s">
        <v>125</v>
      </c>
    </row>
    <row r="3" spans="1:44">
      <c r="B3" s="79" t="s">
        <v>87</v>
      </c>
    </row>
    <row r="4" spans="1:44" ht="18" customHeight="1">
      <c r="B4" s="1" t="s">
        <v>97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81</v>
      </c>
      <c r="X6" s="20" t="s">
        <v>82</v>
      </c>
    </row>
    <row r="7" spans="1:44" ht="24.75" customHeight="1">
      <c r="B7" s="113" t="s">
        <v>0</v>
      </c>
      <c r="C7" s="113" t="s">
        <v>36</v>
      </c>
      <c r="D7" s="113"/>
      <c r="E7" s="113"/>
      <c r="F7" s="115"/>
      <c r="G7" s="118"/>
      <c r="H7" s="116" t="s">
        <v>37</v>
      </c>
      <c r="I7" s="113"/>
      <c r="J7" s="113"/>
      <c r="K7" s="115"/>
      <c r="L7" s="127"/>
      <c r="M7" s="128" t="s">
        <v>38</v>
      </c>
      <c r="N7" s="113"/>
      <c r="O7" s="113"/>
      <c r="P7" s="115"/>
      <c r="Q7" s="129"/>
      <c r="R7" s="117" t="s">
        <v>39</v>
      </c>
      <c r="S7" s="113"/>
      <c r="T7" s="113"/>
      <c r="U7" s="113"/>
      <c r="V7" s="113"/>
      <c r="X7" s="113" t="s">
        <v>0</v>
      </c>
      <c r="Y7" s="113" t="s">
        <v>36</v>
      </c>
      <c r="Z7" s="113"/>
      <c r="AA7" s="113"/>
      <c r="AB7" s="115"/>
      <c r="AC7" s="118"/>
      <c r="AD7" s="116" t="s">
        <v>37</v>
      </c>
      <c r="AE7" s="113"/>
      <c r="AF7" s="113"/>
      <c r="AG7" s="115"/>
      <c r="AH7" s="127"/>
      <c r="AI7" s="128" t="s">
        <v>38</v>
      </c>
      <c r="AJ7" s="113"/>
      <c r="AK7" s="113"/>
      <c r="AL7" s="115"/>
      <c r="AM7" s="129"/>
      <c r="AN7" s="117" t="s">
        <v>39</v>
      </c>
      <c r="AO7" s="113"/>
      <c r="AP7" s="113"/>
      <c r="AQ7" s="113"/>
      <c r="AR7" s="113"/>
    </row>
    <row r="8" spans="1:44" ht="56.25">
      <c r="B8" s="114"/>
      <c r="C8" s="25" t="s">
        <v>40</v>
      </c>
      <c r="D8" s="25" t="s">
        <v>41</v>
      </c>
      <c r="E8" s="25" t="s">
        <v>42</v>
      </c>
      <c r="F8" s="26" t="s">
        <v>120</v>
      </c>
      <c r="G8" s="36" t="s">
        <v>29</v>
      </c>
      <c r="H8" s="29" t="s">
        <v>40</v>
      </c>
      <c r="I8" s="25" t="s">
        <v>41</v>
      </c>
      <c r="J8" s="25" t="s">
        <v>42</v>
      </c>
      <c r="K8" s="26" t="s">
        <v>120</v>
      </c>
      <c r="L8" s="41" t="s">
        <v>29</v>
      </c>
      <c r="M8" s="49" t="s">
        <v>40</v>
      </c>
      <c r="N8" s="25" t="s">
        <v>41</v>
      </c>
      <c r="O8" s="25" t="s">
        <v>42</v>
      </c>
      <c r="P8" s="26" t="s">
        <v>120</v>
      </c>
      <c r="Q8" s="50" t="s">
        <v>29</v>
      </c>
      <c r="R8" s="24" t="s">
        <v>40</v>
      </c>
      <c r="S8" s="14" t="s">
        <v>41</v>
      </c>
      <c r="T8" s="14" t="s">
        <v>42</v>
      </c>
      <c r="U8" s="26" t="s">
        <v>120</v>
      </c>
      <c r="V8" s="14" t="s">
        <v>29</v>
      </c>
      <c r="X8" s="114"/>
      <c r="Y8" s="25" t="s">
        <v>40</v>
      </c>
      <c r="Z8" s="25" t="s">
        <v>41</v>
      </c>
      <c r="AA8" s="25" t="s">
        <v>42</v>
      </c>
      <c r="AB8" s="26" t="s">
        <v>120</v>
      </c>
      <c r="AC8" s="36" t="s">
        <v>29</v>
      </c>
      <c r="AD8" s="29" t="s">
        <v>40</v>
      </c>
      <c r="AE8" s="25" t="s">
        <v>41</v>
      </c>
      <c r="AF8" s="25" t="s">
        <v>42</v>
      </c>
      <c r="AG8" s="26" t="s">
        <v>120</v>
      </c>
      <c r="AH8" s="41" t="s">
        <v>29</v>
      </c>
      <c r="AI8" s="49" t="s">
        <v>40</v>
      </c>
      <c r="AJ8" s="25" t="s">
        <v>41</v>
      </c>
      <c r="AK8" s="25" t="s">
        <v>42</v>
      </c>
      <c r="AL8" s="26" t="s">
        <v>120</v>
      </c>
      <c r="AM8" s="50" t="s">
        <v>29</v>
      </c>
      <c r="AN8" s="24" t="s">
        <v>40</v>
      </c>
      <c r="AO8" s="14" t="s">
        <v>41</v>
      </c>
      <c r="AP8" s="14" t="s">
        <v>42</v>
      </c>
      <c r="AQ8" s="26" t="s">
        <v>120</v>
      </c>
      <c r="AR8" s="14" t="s">
        <v>29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458</v>
      </c>
      <c r="D10" s="7">
        <v>1138</v>
      </c>
      <c r="E10" s="7">
        <v>2663</v>
      </c>
      <c r="F10" s="27">
        <v>234</v>
      </c>
      <c r="G10" s="61">
        <v>1273</v>
      </c>
      <c r="H10" s="31">
        <v>117</v>
      </c>
      <c r="I10" s="7">
        <v>1677</v>
      </c>
      <c r="J10" s="7">
        <v>2392</v>
      </c>
      <c r="K10" s="27">
        <v>178</v>
      </c>
      <c r="L10" s="64">
        <v>1402</v>
      </c>
      <c r="M10" s="67">
        <v>585</v>
      </c>
      <c r="N10" s="7">
        <v>1580</v>
      </c>
      <c r="O10" s="7">
        <v>2227</v>
      </c>
      <c r="P10" s="27">
        <v>210</v>
      </c>
      <c r="Q10" s="68">
        <v>1164</v>
      </c>
      <c r="R10" s="59">
        <v>187</v>
      </c>
      <c r="S10" s="7">
        <v>1274</v>
      </c>
      <c r="T10" s="7">
        <v>1564</v>
      </c>
      <c r="U10" s="7">
        <v>180</v>
      </c>
      <c r="V10" s="7">
        <v>2561</v>
      </c>
      <c r="X10" s="6" t="s">
        <v>4</v>
      </c>
      <c r="Y10" s="11">
        <f>C10/SUM($C10:$G10)*100</f>
        <v>7.9431148109608056</v>
      </c>
      <c r="Z10" s="11">
        <f>D10/SUM($C10:$G10)*100</f>
        <v>19.736385709330559</v>
      </c>
      <c r="AA10" s="11">
        <f t="shared" ref="AA10:AC10" si="0">E10/SUM($C10:$G10)*100</f>
        <v>46.184530003468609</v>
      </c>
      <c r="AB10" s="11">
        <f t="shared" si="0"/>
        <v>4.0582726326742975</v>
      </c>
      <c r="AC10" s="73">
        <f t="shared" si="0"/>
        <v>22.077696843565732</v>
      </c>
      <c r="AD10" s="34">
        <f>H10/SUM($H10:$L10)*100</f>
        <v>2.0291363163371487</v>
      </c>
      <c r="AE10" s="11">
        <f t="shared" ref="AE10:AH10" si="1">I10/SUM($H10:$L10)*100</f>
        <v>29.084287200832463</v>
      </c>
      <c r="AF10" s="11">
        <f t="shared" si="1"/>
        <v>41.484564689559491</v>
      </c>
      <c r="AG10" s="11">
        <f t="shared" si="1"/>
        <v>3.0870620881026709</v>
      </c>
      <c r="AH10" s="73">
        <f t="shared" si="1"/>
        <v>24.314949705168225</v>
      </c>
      <c r="AI10" s="34">
        <f>M10/SUM($M10:$Q10)*100</f>
        <v>10.145681581685743</v>
      </c>
      <c r="AJ10" s="11">
        <f t="shared" ref="AJ10:AM10" si="2">N10/SUM($M10:$Q10)*100</f>
        <v>27.402011793270898</v>
      </c>
      <c r="AK10" s="11">
        <f>O10/SUM($M10:$Q10)*100</f>
        <v>38.622962192160941</v>
      </c>
      <c r="AL10" s="11">
        <f t="shared" si="2"/>
        <v>3.6420395421436007</v>
      </c>
      <c r="AM10" s="73">
        <f t="shared" si="2"/>
        <v>20.187304890738815</v>
      </c>
      <c r="AN10" s="34">
        <f>R10/SUM($R10:$V10)*100</f>
        <v>3.2431494970516823</v>
      </c>
      <c r="AO10" s="11">
        <f t="shared" ref="AO10:AR10" si="3">S10/SUM($R10:$V10)*100</f>
        <v>22.095039889004507</v>
      </c>
      <c r="AP10" s="11">
        <f t="shared" si="3"/>
        <v>27.124523066250433</v>
      </c>
      <c r="AQ10" s="11">
        <f t="shared" si="3"/>
        <v>3.1217481789802286</v>
      </c>
      <c r="AR10" s="11">
        <f t="shared" si="3"/>
        <v>44.415539368713148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44</v>
      </c>
      <c r="D12" s="10">
        <v>204</v>
      </c>
      <c r="E12" s="10">
        <v>569</v>
      </c>
      <c r="F12" s="28">
        <v>66</v>
      </c>
      <c r="G12" s="63">
        <v>284</v>
      </c>
      <c r="H12" s="33">
        <v>9</v>
      </c>
      <c r="I12" s="10">
        <v>271</v>
      </c>
      <c r="J12" s="10">
        <v>531</v>
      </c>
      <c r="K12" s="28">
        <v>48</v>
      </c>
      <c r="L12" s="66">
        <v>308</v>
      </c>
      <c r="M12" s="71">
        <v>83</v>
      </c>
      <c r="N12" s="10">
        <v>326</v>
      </c>
      <c r="O12" s="10">
        <v>451</v>
      </c>
      <c r="P12" s="28">
        <v>42</v>
      </c>
      <c r="Q12" s="72">
        <v>265</v>
      </c>
      <c r="R12" s="60">
        <v>29</v>
      </c>
      <c r="S12" s="10">
        <v>272</v>
      </c>
      <c r="T12" s="10">
        <v>325</v>
      </c>
      <c r="U12" s="10">
        <v>43</v>
      </c>
      <c r="V12" s="10">
        <v>498</v>
      </c>
      <c r="X12" s="9" t="s">
        <v>6</v>
      </c>
      <c r="Y12" s="13">
        <f t="shared" ref="Y12:Y15" si="4">C12/SUM($C12:$G12)*100</f>
        <v>3.7703513281919454</v>
      </c>
      <c r="Z12" s="13">
        <f t="shared" ref="Z12:Z15" si="5">D12/SUM($C12:$G12)*100</f>
        <v>17.480719794344473</v>
      </c>
      <c r="AA12" s="13">
        <f t="shared" ref="AA12:AA15" si="6">E12/SUM($C12:$G12)*100</f>
        <v>48.757497857754927</v>
      </c>
      <c r="AB12" s="85">
        <f t="shared" ref="AB12:AB15" si="7">F12/SUM($C12:$G12)*100</f>
        <v>5.6555269922879177</v>
      </c>
      <c r="AC12" s="40">
        <f t="shared" ref="AC12:AC15" si="8">G12/SUM($C12:$G12)*100</f>
        <v>24.335904027420739</v>
      </c>
      <c r="AD12" s="47">
        <f t="shared" ref="AD12:AD15" si="9">H12/SUM($H12:$L12)*100</f>
        <v>0.77120822622107965</v>
      </c>
      <c r="AE12" s="13">
        <f t="shared" ref="AE12:AE15" si="10">I12/SUM($H12:$L12)*100</f>
        <v>23.221936589545844</v>
      </c>
      <c r="AF12" s="13">
        <f t="shared" ref="AF12:AF15" si="11">J12/SUM($H12:$L12)*100</f>
        <v>45.501285347043705</v>
      </c>
      <c r="AG12" s="85">
        <f t="shared" ref="AG12:AG15" si="12">K12/SUM($H12:$L12)*100</f>
        <v>4.1131105398457581</v>
      </c>
      <c r="AH12" s="48">
        <f t="shared" ref="AH12:AH15" si="13">L12/SUM($H12:$L12)*100</f>
        <v>26.392459297343617</v>
      </c>
      <c r="AI12" s="57">
        <f t="shared" ref="AI12:AI15" si="14">M12/SUM($M12:$Q12)*100</f>
        <v>7.1122536418166238</v>
      </c>
      <c r="AJ12" s="13">
        <f t="shared" ref="AJ12:AJ15" si="15">N12/SUM($M12:$Q12)*100</f>
        <v>27.934875749785775</v>
      </c>
      <c r="AK12" s="13">
        <f t="shared" ref="AK12:AK15" si="16">O12/SUM($M12:$Q12)*100</f>
        <v>38.64610111396744</v>
      </c>
      <c r="AL12" s="85">
        <f t="shared" ref="AL12:AL15" si="17">P12/SUM($M12:$Q12)*100</f>
        <v>3.5989717223650386</v>
      </c>
      <c r="AM12" s="58">
        <f t="shared" ref="AM12:AM15" si="18">Q12/SUM($M12:$Q12)*100</f>
        <v>22.707797772065124</v>
      </c>
      <c r="AN12" s="35">
        <f t="shared" ref="AN12:AN15" si="19">R12/SUM($R12:$V12)*100</f>
        <v>2.4850042844901457</v>
      </c>
      <c r="AO12" s="13">
        <f t="shared" ref="AO12:AO15" si="20">S12/SUM($R12:$V12)*100</f>
        <v>23.307626392459298</v>
      </c>
      <c r="AP12" s="13">
        <f t="shared" ref="AP12:AP15" si="21">T12/SUM($R12:$V12)*100</f>
        <v>27.849185946872325</v>
      </c>
      <c r="AQ12" s="13">
        <f t="shared" ref="AQ12:AQ15" si="22">U12/SUM($R12:$V12)*100</f>
        <v>3.6846615252784916</v>
      </c>
      <c r="AR12" s="13">
        <f t="shared" ref="AR12:AR15" si="23">V12/SUM($R12:$V12)*100</f>
        <v>42.673521850899746</v>
      </c>
    </row>
    <row r="13" spans="1:44">
      <c r="B13" s="9" t="s">
        <v>7</v>
      </c>
      <c r="C13" s="10">
        <v>147</v>
      </c>
      <c r="D13" s="10">
        <v>435</v>
      </c>
      <c r="E13" s="10">
        <v>907</v>
      </c>
      <c r="F13" s="28">
        <v>77</v>
      </c>
      <c r="G13" s="63">
        <v>466</v>
      </c>
      <c r="H13" s="33">
        <v>46</v>
      </c>
      <c r="I13" s="10">
        <v>629</v>
      </c>
      <c r="J13" s="10">
        <v>785</v>
      </c>
      <c r="K13" s="28">
        <v>54</v>
      </c>
      <c r="L13" s="66">
        <v>518</v>
      </c>
      <c r="M13" s="71">
        <v>253</v>
      </c>
      <c r="N13" s="10">
        <v>557</v>
      </c>
      <c r="O13" s="10">
        <v>750</v>
      </c>
      <c r="P13" s="28">
        <v>51</v>
      </c>
      <c r="Q13" s="72">
        <v>421</v>
      </c>
      <c r="R13" s="60">
        <v>57</v>
      </c>
      <c r="S13" s="10">
        <v>444</v>
      </c>
      <c r="T13" s="10">
        <v>548</v>
      </c>
      <c r="U13" s="10">
        <v>66</v>
      </c>
      <c r="V13" s="10">
        <v>917</v>
      </c>
      <c r="X13" s="9" t="s">
        <v>7</v>
      </c>
      <c r="Y13" s="13">
        <f t="shared" si="4"/>
        <v>7.234251968503937</v>
      </c>
      <c r="Z13" s="13">
        <f t="shared" si="5"/>
        <v>21.40748031496063</v>
      </c>
      <c r="AA13" s="13">
        <f t="shared" si="6"/>
        <v>44.635826771653541</v>
      </c>
      <c r="AB13" s="85">
        <f t="shared" si="7"/>
        <v>3.7893700787401579</v>
      </c>
      <c r="AC13" s="40">
        <f t="shared" si="8"/>
        <v>22.933070866141733</v>
      </c>
      <c r="AD13" s="47">
        <f t="shared" si="9"/>
        <v>2.2637795275590551</v>
      </c>
      <c r="AE13" s="13">
        <f t="shared" si="10"/>
        <v>30.954724409448819</v>
      </c>
      <c r="AF13" s="13">
        <f t="shared" si="11"/>
        <v>38.631889763779526</v>
      </c>
      <c r="AG13" s="85">
        <f t="shared" si="12"/>
        <v>2.6574803149606301</v>
      </c>
      <c r="AH13" s="48">
        <f t="shared" si="13"/>
        <v>25.492125984251967</v>
      </c>
      <c r="AI13" s="57">
        <f t="shared" si="14"/>
        <v>12.450787401574804</v>
      </c>
      <c r="AJ13" s="13">
        <f t="shared" si="15"/>
        <v>27.411417322834648</v>
      </c>
      <c r="AK13" s="13">
        <f t="shared" si="16"/>
        <v>36.909448818897637</v>
      </c>
      <c r="AL13" s="85">
        <f t="shared" si="17"/>
        <v>2.5098425196850394</v>
      </c>
      <c r="AM13" s="58">
        <f t="shared" si="18"/>
        <v>20.718503937007874</v>
      </c>
      <c r="AN13" s="35">
        <f t="shared" si="19"/>
        <v>2.8051181102362204</v>
      </c>
      <c r="AO13" s="13">
        <f t="shared" si="20"/>
        <v>21.8503937007874</v>
      </c>
      <c r="AP13" s="13">
        <f t="shared" si="21"/>
        <v>26.968503937007878</v>
      </c>
      <c r="AQ13" s="13">
        <f t="shared" si="22"/>
        <v>3.2480314960629917</v>
      </c>
      <c r="AR13" s="13">
        <f t="shared" si="23"/>
        <v>45.127952755905511</v>
      </c>
    </row>
    <row r="14" spans="1:44">
      <c r="B14" s="9" t="s">
        <v>8</v>
      </c>
      <c r="C14" s="10">
        <v>201</v>
      </c>
      <c r="D14" s="10">
        <v>363</v>
      </c>
      <c r="E14" s="10">
        <v>751</v>
      </c>
      <c r="F14" s="28">
        <v>55</v>
      </c>
      <c r="G14" s="63">
        <v>354</v>
      </c>
      <c r="H14" s="33">
        <v>49</v>
      </c>
      <c r="I14" s="10">
        <v>574</v>
      </c>
      <c r="J14" s="10">
        <v>663</v>
      </c>
      <c r="K14" s="28">
        <v>46</v>
      </c>
      <c r="L14" s="66">
        <v>392</v>
      </c>
      <c r="M14" s="71">
        <v>200</v>
      </c>
      <c r="N14" s="10">
        <v>442</v>
      </c>
      <c r="O14" s="10">
        <v>686</v>
      </c>
      <c r="P14" s="28">
        <v>71</v>
      </c>
      <c r="Q14" s="72">
        <v>325</v>
      </c>
      <c r="R14" s="60">
        <v>57</v>
      </c>
      <c r="S14" s="10">
        <v>367</v>
      </c>
      <c r="T14" s="10">
        <v>463</v>
      </c>
      <c r="U14" s="10">
        <v>48</v>
      </c>
      <c r="V14" s="10">
        <v>789</v>
      </c>
      <c r="X14" s="9" t="s">
        <v>8</v>
      </c>
      <c r="Y14" s="13">
        <f t="shared" si="4"/>
        <v>11.658932714617169</v>
      </c>
      <c r="Z14" s="13">
        <f t="shared" si="5"/>
        <v>21.055684454756378</v>
      </c>
      <c r="AA14" s="13">
        <f t="shared" si="6"/>
        <v>43.561484918793504</v>
      </c>
      <c r="AB14" s="85">
        <f t="shared" si="7"/>
        <v>3.1902552204176335</v>
      </c>
      <c r="AC14" s="40">
        <f t="shared" si="8"/>
        <v>20.533642691415313</v>
      </c>
      <c r="AD14" s="47">
        <f t="shared" si="9"/>
        <v>2.8422273781902549</v>
      </c>
      <c r="AE14" s="13">
        <f t="shared" si="10"/>
        <v>33.294663573085849</v>
      </c>
      <c r="AF14" s="13">
        <f t="shared" si="11"/>
        <v>38.457076566125295</v>
      </c>
      <c r="AG14" s="85">
        <f t="shared" si="12"/>
        <v>2.6682134570765661</v>
      </c>
      <c r="AH14" s="48">
        <f t="shared" si="13"/>
        <v>22.73781902552204</v>
      </c>
      <c r="AI14" s="57">
        <f t="shared" si="14"/>
        <v>11.600928074245939</v>
      </c>
      <c r="AJ14" s="13">
        <f t="shared" si="15"/>
        <v>25.638051044083525</v>
      </c>
      <c r="AK14" s="13">
        <f t="shared" si="16"/>
        <v>39.791183294663576</v>
      </c>
      <c r="AL14" s="85">
        <f t="shared" si="17"/>
        <v>4.1183294663573085</v>
      </c>
      <c r="AM14" s="58">
        <f t="shared" si="18"/>
        <v>18.851508120649651</v>
      </c>
      <c r="AN14" s="35">
        <f t="shared" si="19"/>
        <v>3.3062645011600931</v>
      </c>
      <c r="AO14" s="13">
        <f t="shared" si="20"/>
        <v>21.287703016241299</v>
      </c>
      <c r="AP14" s="13">
        <f t="shared" si="21"/>
        <v>26.856148491879349</v>
      </c>
      <c r="AQ14" s="13">
        <f t="shared" si="22"/>
        <v>2.7842227378190252</v>
      </c>
      <c r="AR14" s="13">
        <f t="shared" si="23"/>
        <v>45.76566125290023</v>
      </c>
    </row>
    <row r="15" spans="1:44">
      <c r="B15" s="9" t="s">
        <v>9</v>
      </c>
      <c r="C15" s="10">
        <v>66</v>
      </c>
      <c r="D15" s="10">
        <v>136</v>
      </c>
      <c r="E15" s="10">
        <v>436</v>
      </c>
      <c r="F15" s="28">
        <v>36</v>
      </c>
      <c r="G15" s="63">
        <v>169</v>
      </c>
      <c r="H15" s="33">
        <v>13</v>
      </c>
      <c r="I15" s="10">
        <v>203</v>
      </c>
      <c r="J15" s="10">
        <v>413</v>
      </c>
      <c r="K15" s="28">
        <v>30</v>
      </c>
      <c r="L15" s="66">
        <v>184</v>
      </c>
      <c r="M15" s="71">
        <v>49</v>
      </c>
      <c r="N15" s="10">
        <v>255</v>
      </c>
      <c r="O15" s="10">
        <v>340</v>
      </c>
      <c r="P15" s="28">
        <v>46</v>
      </c>
      <c r="Q15" s="72">
        <v>153</v>
      </c>
      <c r="R15" s="60">
        <v>44</v>
      </c>
      <c r="S15" s="10">
        <v>191</v>
      </c>
      <c r="T15" s="10">
        <v>228</v>
      </c>
      <c r="U15" s="10">
        <v>23</v>
      </c>
      <c r="V15" s="10">
        <v>357</v>
      </c>
      <c r="X15" s="9" t="s">
        <v>9</v>
      </c>
      <c r="Y15" s="13">
        <f t="shared" si="4"/>
        <v>7.8291814946619214</v>
      </c>
      <c r="Z15" s="13">
        <f t="shared" si="5"/>
        <v>16.132858837485173</v>
      </c>
      <c r="AA15" s="13">
        <f t="shared" si="6"/>
        <v>51.720047449584818</v>
      </c>
      <c r="AB15" s="85">
        <f t="shared" si="7"/>
        <v>4.2704626334519578</v>
      </c>
      <c r="AC15" s="40">
        <f t="shared" si="8"/>
        <v>20.047449584816132</v>
      </c>
      <c r="AD15" s="47">
        <f t="shared" si="9"/>
        <v>1.5421115065243181</v>
      </c>
      <c r="AE15" s="13">
        <f t="shared" si="10"/>
        <v>24.080664294187425</v>
      </c>
      <c r="AF15" s="13">
        <f t="shared" si="11"/>
        <v>48.991696322657177</v>
      </c>
      <c r="AG15" s="85">
        <f t="shared" si="12"/>
        <v>3.5587188612099649</v>
      </c>
      <c r="AH15" s="48">
        <f t="shared" si="13"/>
        <v>21.826809015421116</v>
      </c>
      <c r="AI15" s="57">
        <f t="shared" si="14"/>
        <v>5.8125741399762756</v>
      </c>
      <c r="AJ15" s="13">
        <f t="shared" si="15"/>
        <v>30.2491103202847</v>
      </c>
      <c r="AK15" s="13">
        <f t="shared" si="16"/>
        <v>40.332147093712926</v>
      </c>
      <c r="AL15" s="85">
        <f t="shared" si="17"/>
        <v>5.456702253855279</v>
      </c>
      <c r="AM15" s="58">
        <f t="shared" si="18"/>
        <v>18.14946619217082</v>
      </c>
      <c r="AN15" s="35">
        <f t="shared" si="19"/>
        <v>5.2194543297746145</v>
      </c>
      <c r="AO15" s="13">
        <f t="shared" si="20"/>
        <v>22.657176749703439</v>
      </c>
      <c r="AP15" s="13">
        <f t="shared" si="21"/>
        <v>27.046263345195733</v>
      </c>
      <c r="AQ15" s="13">
        <f t="shared" si="22"/>
        <v>2.7283511269276395</v>
      </c>
      <c r="AR15" s="13">
        <f t="shared" si="23"/>
        <v>42.34875444839858</v>
      </c>
    </row>
    <row r="16" spans="1:44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>
      <c r="B17" s="9" t="s">
        <v>64</v>
      </c>
      <c r="C17" s="10">
        <v>178</v>
      </c>
      <c r="D17" s="10">
        <v>356</v>
      </c>
      <c r="E17" s="10">
        <v>740</v>
      </c>
      <c r="F17" s="28">
        <v>53</v>
      </c>
      <c r="G17" s="63">
        <v>335</v>
      </c>
      <c r="H17" s="33">
        <v>43</v>
      </c>
      <c r="I17" s="10">
        <v>550</v>
      </c>
      <c r="J17" s="10">
        <v>669</v>
      </c>
      <c r="K17" s="28">
        <v>45</v>
      </c>
      <c r="L17" s="66">
        <v>355</v>
      </c>
      <c r="M17" s="71">
        <v>147</v>
      </c>
      <c r="N17" s="10">
        <v>417</v>
      </c>
      <c r="O17" s="10">
        <v>711</v>
      </c>
      <c r="P17" s="28">
        <v>66</v>
      </c>
      <c r="Q17" s="72">
        <v>321</v>
      </c>
      <c r="R17" s="60">
        <v>49</v>
      </c>
      <c r="S17" s="10">
        <v>369</v>
      </c>
      <c r="T17" s="10">
        <v>458</v>
      </c>
      <c r="U17" s="10">
        <v>46</v>
      </c>
      <c r="V17" s="10">
        <v>740</v>
      </c>
      <c r="X17" s="9" t="s">
        <v>64</v>
      </c>
      <c r="Y17" s="13">
        <f t="shared" ref="Y17:Y23" si="24">C17/SUM($C17:$G17)*100</f>
        <v>10.709987966305656</v>
      </c>
      <c r="Z17" s="13">
        <f t="shared" ref="Z17:Z23" si="25">D17/SUM($C17:$G17)*100</f>
        <v>21.419975932611312</v>
      </c>
      <c r="AA17" s="13">
        <f t="shared" ref="AA17:AA23" si="26">E17/SUM($C17:$G17)*100</f>
        <v>44.524669073405541</v>
      </c>
      <c r="AB17" s="85">
        <f t="shared" ref="AB17:AB23" si="27">F17/SUM($C17:$G17)*100</f>
        <v>3.1889290012033693</v>
      </c>
      <c r="AC17" s="40">
        <f t="shared" ref="AC17:AC23" si="28">G17/SUM($C17:$G17)*100</f>
        <v>20.156438026474127</v>
      </c>
      <c r="AD17" s="47">
        <f t="shared" ref="AD17:AD23" si="29">H17/SUM($H17:$L17)*100</f>
        <v>2.5872442839951866</v>
      </c>
      <c r="AE17" s="13">
        <f t="shared" ref="AE17:AE23" si="30">I17/SUM($H17:$L17)*100</f>
        <v>33.092659446450064</v>
      </c>
      <c r="AF17" s="13">
        <f t="shared" ref="AF17:AF23" si="31">J17/SUM($H17:$L17)*100</f>
        <v>40.25270758122744</v>
      </c>
      <c r="AG17" s="85">
        <f t="shared" ref="AG17:AG23" si="32">K17/SUM($H17:$L17)*100</f>
        <v>2.7075812274368229</v>
      </c>
      <c r="AH17" s="48">
        <f t="shared" ref="AH17:AH23" si="33">L17/SUM($H17:$L17)*100</f>
        <v>21.359807460890494</v>
      </c>
      <c r="AI17" s="57">
        <f t="shared" ref="AI17:AI23" si="34">M17/SUM($M17:$Q17)*100</f>
        <v>8.8447653429602884</v>
      </c>
      <c r="AJ17" s="13">
        <f t="shared" ref="AJ17:AJ23" si="35">N17/SUM($M17:$Q17)*100</f>
        <v>25.090252707581229</v>
      </c>
      <c r="AK17" s="13">
        <f t="shared" ref="AK17:AK23" si="36">O17/SUM($M17:$Q17)*100</f>
        <v>42.779783393501802</v>
      </c>
      <c r="AL17" s="85">
        <f t="shared" ref="AL17:AL23" si="37">P17/SUM($M17:$Q17)*100</f>
        <v>3.9711191335740073</v>
      </c>
      <c r="AM17" s="58">
        <f t="shared" ref="AM17:AM23" si="38">Q17/SUM($M17:$Q17)*100</f>
        <v>19.314079422382672</v>
      </c>
      <c r="AN17" s="35">
        <f t="shared" ref="AN17:AN23" si="39">R17/SUM($R17:$V17)*100</f>
        <v>2.9482551143200966</v>
      </c>
      <c r="AO17" s="13">
        <f t="shared" ref="AO17:AO23" si="40">S17/SUM($R17:$V17)*100</f>
        <v>22.202166064981949</v>
      </c>
      <c r="AP17" s="13">
        <f t="shared" ref="AP17:AP23" si="41">T17/SUM($R17:$V17)*100</f>
        <v>27.557160048134776</v>
      </c>
      <c r="AQ17" s="13">
        <f t="shared" ref="AQ17:AQ23" si="42">U17/SUM($R17:$V17)*100</f>
        <v>2.7677496991576414</v>
      </c>
      <c r="AR17" s="13">
        <f t="shared" ref="AR17:AR23" si="43">V17/SUM($R17:$V17)*100</f>
        <v>44.524669073405541</v>
      </c>
    </row>
    <row r="18" spans="2:44">
      <c r="B18" s="9" t="s">
        <v>65</v>
      </c>
      <c r="C18" s="10">
        <v>27</v>
      </c>
      <c r="D18" s="10">
        <v>98</v>
      </c>
      <c r="E18" s="10">
        <v>324</v>
      </c>
      <c r="F18" s="28">
        <v>35</v>
      </c>
      <c r="G18" s="63">
        <v>152</v>
      </c>
      <c r="H18" s="33">
        <v>1</v>
      </c>
      <c r="I18" s="10">
        <v>145</v>
      </c>
      <c r="J18" s="10">
        <v>289</v>
      </c>
      <c r="K18" s="28">
        <v>30</v>
      </c>
      <c r="L18" s="66">
        <v>171</v>
      </c>
      <c r="M18" s="71">
        <v>48</v>
      </c>
      <c r="N18" s="10">
        <v>154</v>
      </c>
      <c r="O18" s="10">
        <v>253</v>
      </c>
      <c r="P18" s="28">
        <v>31</v>
      </c>
      <c r="Q18" s="72">
        <v>150</v>
      </c>
      <c r="R18" s="60">
        <v>10</v>
      </c>
      <c r="S18" s="10">
        <v>103</v>
      </c>
      <c r="T18" s="10">
        <v>208</v>
      </c>
      <c r="U18" s="10">
        <v>29</v>
      </c>
      <c r="V18" s="10">
        <v>286</v>
      </c>
      <c r="X18" s="9" t="s">
        <v>65</v>
      </c>
      <c r="Y18" s="13">
        <f t="shared" si="24"/>
        <v>4.2452830188679247</v>
      </c>
      <c r="Z18" s="13">
        <f t="shared" si="25"/>
        <v>15.408805031446541</v>
      </c>
      <c r="AA18" s="13">
        <f t="shared" si="26"/>
        <v>50.943396226415096</v>
      </c>
      <c r="AB18" s="85">
        <f t="shared" si="27"/>
        <v>5.5031446540880502</v>
      </c>
      <c r="AC18" s="40">
        <f t="shared" si="28"/>
        <v>23.89937106918239</v>
      </c>
      <c r="AD18" s="47">
        <f t="shared" si="29"/>
        <v>0.15723270440251574</v>
      </c>
      <c r="AE18" s="13">
        <f t="shared" si="30"/>
        <v>22.79874213836478</v>
      </c>
      <c r="AF18" s="13">
        <f t="shared" si="31"/>
        <v>45.440251572327043</v>
      </c>
      <c r="AG18" s="85">
        <f t="shared" si="32"/>
        <v>4.716981132075472</v>
      </c>
      <c r="AH18" s="48">
        <f t="shared" si="33"/>
        <v>26.886792452830189</v>
      </c>
      <c r="AI18" s="57">
        <f t="shared" si="34"/>
        <v>7.5471698113207548</v>
      </c>
      <c r="AJ18" s="13">
        <f t="shared" si="35"/>
        <v>24.213836477987421</v>
      </c>
      <c r="AK18" s="13">
        <f t="shared" si="36"/>
        <v>39.779874213836479</v>
      </c>
      <c r="AL18" s="85">
        <f t="shared" si="37"/>
        <v>4.8742138364779874</v>
      </c>
      <c r="AM18" s="58">
        <f t="shared" si="38"/>
        <v>23.584905660377359</v>
      </c>
      <c r="AN18" s="35">
        <f t="shared" si="39"/>
        <v>1.5723270440251573</v>
      </c>
      <c r="AO18" s="13">
        <f t="shared" si="40"/>
        <v>16.19496855345912</v>
      </c>
      <c r="AP18" s="13">
        <f t="shared" si="41"/>
        <v>32.704402515723267</v>
      </c>
      <c r="AQ18" s="13">
        <f t="shared" si="42"/>
        <v>4.5597484276729556</v>
      </c>
      <c r="AR18" s="13">
        <f t="shared" si="43"/>
        <v>44.968553459119498</v>
      </c>
    </row>
    <row r="19" spans="2:44">
      <c r="B19" s="9" t="s">
        <v>66</v>
      </c>
      <c r="C19" s="10">
        <v>112</v>
      </c>
      <c r="D19" s="10">
        <v>331</v>
      </c>
      <c r="E19" s="10">
        <v>862</v>
      </c>
      <c r="F19" s="28">
        <v>76</v>
      </c>
      <c r="G19" s="63">
        <v>367</v>
      </c>
      <c r="H19" s="33">
        <v>38</v>
      </c>
      <c r="I19" s="10">
        <v>459</v>
      </c>
      <c r="J19" s="10">
        <v>780</v>
      </c>
      <c r="K19" s="28">
        <v>56</v>
      </c>
      <c r="L19" s="66">
        <v>415</v>
      </c>
      <c r="M19" s="71">
        <v>185</v>
      </c>
      <c r="N19" s="10">
        <v>456</v>
      </c>
      <c r="O19" s="10">
        <v>720</v>
      </c>
      <c r="P19" s="28">
        <v>55</v>
      </c>
      <c r="Q19" s="72">
        <v>332</v>
      </c>
      <c r="R19" s="60">
        <v>65</v>
      </c>
      <c r="S19" s="10">
        <v>379</v>
      </c>
      <c r="T19" s="10">
        <v>508</v>
      </c>
      <c r="U19" s="10">
        <v>54</v>
      </c>
      <c r="V19" s="10">
        <v>742</v>
      </c>
      <c r="X19" s="9" t="s">
        <v>66</v>
      </c>
      <c r="Y19" s="13">
        <f t="shared" si="24"/>
        <v>6.4073226544622424</v>
      </c>
      <c r="Z19" s="13">
        <f t="shared" si="25"/>
        <v>18.935926773455378</v>
      </c>
      <c r="AA19" s="13">
        <f t="shared" si="26"/>
        <v>49.313501144164761</v>
      </c>
      <c r="AB19" s="85">
        <f t="shared" si="27"/>
        <v>4.3478260869565215</v>
      </c>
      <c r="AC19" s="40">
        <f t="shared" si="28"/>
        <v>20.995423340961096</v>
      </c>
      <c r="AD19" s="47">
        <f t="shared" si="29"/>
        <v>2.1739130434782608</v>
      </c>
      <c r="AE19" s="13">
        <f t="shared" si="30"/>
        <v>26.258581235697942</v>
      </c>
      <c r="AF19" s="13">
        <f t="shared" si="31"/>
        <v>44.622425629290618</v>
      </c>
      <c r="AG19" s="85">
        <f t="shared" si="32"/>
        <v>3.2036613272311212</v>
      </c>
      <c r="AH19" s="48">
        <f t="shared" si="33"/>
        <v>23.741418764302061</v>
      </c>
      <c r="AI19" s="57">
        <f t="shared" si="34"/>
        <v>10.583524027459955</v>
      </c>
      <c r="AJ19" s="13">
        <f t="shared" si="35"/>
        <v>26.086956521739129</v>
      </c>
      <c r="AK19" s="13">
        <f t="shared" si="36"/>
        <v>41.189931350114421</v>
      </c>
      <c r="AL19" s="85">
        <f t="shared" si="37"/>
        <v>3.1464530892448517</v>
      </c>
      <c r="AM19" s="58">
        <f t="shared" si="38"/>
        <v>18.993135011441648</v>
      </c>
      <c r="AN19" s="35">
        <f t="shared" si="39"/>
        <v>3.7185354691075512</v>
      </c>
      <c r="AO19" s="13">
        <f t="shared" si="40"/>
        <v>21.681922196796339</v>
      </c>
      <c r="AP19" s="13">
        <f t="shared" si="41"/>
        <v>29.061784897025174</v>
      </c>
      <c r="AQ19" s="13">
        <f t="shared" si="42"/>
        <v>3.0892448512585813</v>
      </c>
      <c r="AR19" s="13">
        <f t="shared" si="43"/>
        <v>42.44851258581236</v>
      </c>
    </row>
    <row r="20" spans="2:44">
      <c r="B20" s="9" t="s">
        <v>67</v>
      </c>
      <c r="C20" s="10">
        <v>23</v>
      </c>
      <c r="D20" s="10">
        <v>44</v>
      </c>
      <c r="E20" s="10">
        <v>82</v>
      </c>
      <c r="F20" s="28">
        <v>9</v>
      </c>
      <c r="G20" s="63">
        <v>40</v>
      </c>
      <c r="H20" s="33">
        <v>2</v>
      </c>
      <c r="I20" s="10">
        <v>63</v>
      </c>
      <c r="J20" s="10">
        <v>79</v>
      </c>
      <c r="K20" s="28">
        <v>5</v>
      </c>
      <c r="L20" s="66">
        <v>49</v>
      </c>
      <c r="M20" s="71">
        <v>20</v>
      </c>
      <c r="N20" s="10">
        <v>67</v>
      </c>
      <c r="O20" s="10">
        <v>74</v>
      </c>
      <c r="P20" s="28">
        <v>6</v>
      </c>
      <c r="Q20" s="72">
        <v>31</v>
      </c>
      <c r="R20" s="60">
        <v>4</v>
      </c>
      <c r="S20" s="10">
        <v>55</v>
      </c>
      <c r="T20" s="10">
        <v>41</v>
      </c>
      <c r="U20" s="10">
        <v>6</v>
      </c>
      <c r="V20" s="10">
        <v>92</v>
      </c>
      <c r="X20" s="9" t="s">
        <v>67</v>
      </c>
      <c r="Y20" s="13">
        <f t="shared" si="24"/>
        <v>11.616161616161616</v>
      </c>
      <c r="Z20" s="13">
        <f t="shared" si="25"/>
        <v>22.222222222222221</v>
      </c>
      <c r="AA20" s="13">
        <f t="shared" si="26"/>
        <v>41.414141414141412</v>
      </c>
      <c r="AB20" s="85">
        <f t="shared" si="27"/>
        <v>4.5454545454545459</v>
      </c>
      <c r="AC20" s="40">
        <f t="shared" si="28"/>
        <v>20.202020202020201</v>
      </c>
      <c r="AD20" s="47">
        <f t="shared" si="29"/>
        <v>1.0101010101010102</v>
      </c>
      <c r="AE20" s="13">
        <f t="shared" si="30"/>
        <v>31.818181818181817</v>
      </c>
      <c r="AF20" s="13">
        <f t="shared" si="31"/>
        <v>39.898989898989903</v>
      </c>
      <c r="AG20" s="85">
        <f t="shared" si="32"/>
        <v>2.5252525252525251</v>
      </c>
      <c r="AH20" s="48">
        <f t="shared" si="33"/>
        <v>24.747474747474747</v>
      </c>
      <c r="AI20" s="57">
        <f t="shared" si="34"/>
        <v>10.1010101010101</v>
      </c>
      <c r="AJ20" s="13">
        <f t="shared" si="35"/>
        <v>33.838383838383841</v>
      </c>
      <c r="AK20" s="13">
        <f t="shared" si="36"/>
        <v>37.373737373737377</v>
      </c>
      <c r="AL20" s="85">
        <f t="shared" si="37"/>
        <v>3.0303030303030303</v>
      </c>
      <c r="AM20" s="58">
        <f t="shared" si="38"/>
        <v>15.656565656565657</v>
      </c>
      <c r="AN20" s="35">
        <f t="shared" si="39"/>
        <v>2.0202020202020203</v>
      </c>
      <c r="AO20" s="13">
        <f t="shared" si="40"/>
        <v>27.777777777777779</v>
      </c>
      <c r="AP20" s="13">
        <f t="shared" si="41"/>
        <v>20.707070707070706</v>
      </c>
      <c r="AQ20" s="13">
        <f t="shared" si="42"/>
        <v>3.0303030303030303</v>
      </c>
      <c r="AR20" s="13">
        <f t="shared" si="43"/>
        <v>46.464646464646464</v>
      </c>
    </row>
    <row r="21" spans="2:44">
      <c r="B21" s="9" t="s">
        <v>68</v>
      </c>
      <c r="C21" s="10">
        <v>33</v>
      </c>
      <c r="D21" s="10">
        <v>93</v>
      </c>
      <c r="E21" s="10">
        <v>99</v>
      </c>
      <c r="F21" s="28">
        <v>7</v>
      </c>
      <c r="G21" s="63">
        <v>117</v>
      </c>
      <c r="H21" s="33">
        <v>16</v>
      </c>
      <c r="I21" s="10">
        <v>127</v>
      </c>
      <c r="J21" s="10">
        <v>72</v>
      </c>
      <c r="K21" s="28">
        <v>6</v>
      </c>
      <c r="L21" s="66">
        <v>128</v>
      </c>
      <c r="M21" s="71">
        <v>52</v>
      </c>
      <c r="N21" s="10">
        <v>124</v>
      </c>
      <c r="O21" s="10">
        <v>64</v>
      </c>
      <c r="P21" s="28">
        <v>10</v>
      </c>
      <c r="Q21" s="72">
        <v>99</v>
      </c>
      <c r="R21" s="60">
        <v>14</v>
      </c>
      <c r="S21" s="10">
        <v>105</v>
      </c>
      <c r="T21" s="10">
        <v>53</v>
      </c>
      <c r="U21" s="10">
        <v>11</v>
      </c>
      <c r="V21" s="10">
        <v>166</v>
      </c>
      <c r="X21" s="9" t="s">
        <v>68</v>
      </c>
      <c r="Y21" s="13">
        <f t="shared" si="24"/>
        <v>9.455587392550143</v>
      </c>
      <c r="Z21" s="13">
        <f t="shared" si="25"/>
        <v>26.647564469914041</v>
      </c>
      <c r="AA21" s="13">
        <f t="shared" si="26"/>
        <v>28.366762177650429</v>
      </c>
      <c r="AB21" s="85">
        <f t="shared" si="27"/>
        <v>2.005730659025788</v>
      </c>
      <c r="AC21" s="40">
        <f t="shared" si="28"/>
        <v>33.524355300859597</v>
      </c>
      <c r="AD21" s="47">
        <f t="shared" si="29"/>
        <v>4.5845272206303722</v>
      </c>
      <c r="AE21" s="13">
        <f t="shared" si="30"/>
        <v>36.389684813753583</v>
      </c>
      <c r="AF21" s="13">
        <f t="shared" si="31"/>
        <v>20.630372492836678</v>
      </c>
      <c r="AG21" s="85">
        <f t="shared" si="32"/>
        <v>1.7191977077363898</v>
      </c>
      <c r="AH21" s="48">
        <f t="shared" si="33"/>
        <v>36.676217765042978</v>
      </c>
      <c r="AI21" s="57">
        <f t="shared" si="34"/>
        <v>14.899713467048711</v>
      </c>
      <c r="AJ21" s="13">
        <f t="shared" si="35"/>
        <v>35.53008595988539</v>
      </c>
      <c r="AK21" s="13">
        <f t="shared" si="36"/>
        <v>18.338108882521489</v>
      </c>
      <c r="AL21" s="85">
        <f t="shared" si="37"/>
        <v>2.8653295128939829</v>
      </c>
      <c r="AM21" s="58">
        <f>Q21/SUM($M21:$Q21)*100</f>
        <v>28.366762177650429</v>
      </c>
      <c r="AN21" s="35">
        <f t="shared" si="39"/>
        <v>4.0114613180515759</v>
      </c>
      <c r="AO21" s="13">
        <f t="shared" si="40"/>
        <v>30.085959885386821</v>
      </c>
      <c r="AP21" s="13">
        <f t="shared" si="41"/>
        <v>15.18624641833811</v>
      </c>
      <c r="AQ21" s="13">
        <f t="shared" si="42"/>
        <v>3.151862464183381</v>
      </c>
      <c r="AR21" s="13">
        <f t="shared" si="43"/>
        <v>47.564469914040117</v>
      </c>
    </row>
    <row r="22" spans="2:44">
      <c r="B22" s="9" t="s">
        <v>69</v>
      </c>
      <c r="C22" s="10">
        <v>8</v>
      </c>
      <c r="D22" s="10">
        <v>41</v>
      </c>
      <c r="E22" s="10">
        <v>123</v>
      </c>
      <c r="F22" s="28">
        <v>10</v>
      </c>
      <c r="G22" s="63">
        <v>52</v>
      </c>
      <c r="H22" s="33">
        <v>0</v>
      </c>
      <c r="I22" s="10">
        <v>70</v>
      </c>
      <c r="J22" s="10">
        <v>107</v>
      </c>
      <c r="K22" s="28">
        <v>5</v>
      </c>
      <c r="L22" s="66">
        <v>52</v>
      </c>
      <c r="M22" s="71">
        <v>29</v>
      </c>
      <c r="N22" s="10">
        <v>82</v>
      </c>
      <c r="O22" s="10">
        <v>82</v>
      </c>
      <c r="P22" s="28">
        <v>2</v>
      </c>
      <c r="Q22" s="72">
        <v>39</v>
      </c>
      <c r="R22" s="60">
        <v>3</v>
      </c>
      <c r="S22" s="10">
        <v>64</v>
      </c>
      <c r="T22" s="10">
        <v>59</v>
      </c>
      <c r="U22" s="10">
        <v>5</v>
      </c>
      <c r="V22" s="10">
        <v>103</v>
      </c>
      <c r="X22" s="9" t="s">
        <v>69</v>
      </c>
      <c r="Y22" s="13">
        <f t="shared" si="24"/>
        <v>3.4188034188034191</v>
      </c>
      <c r="Z22" s="13">
        <f t="shared" si="25"/>
        <v>17.52136752136752</v>
      </c>
      <c r="AA22" s="13">
        <f t="shared" si="26"/>
        <v>52.564102564102569</v>
      </c>
      <c r="AB22" s="85">
        <f t="shared" si="27"/>
        <v>4.2735042735042734</v>
      </c>
      <c r="AC22" s="40">
        <f t="shared" si="28"/>
        <v>22.222222222222221</v>
      </c>
      <c r="AD22" s="47">
        <f t="shared" si="29"/>
        <v>0</v>
      </c>
      <c r="AE22" s="13">
        <f t="shared" si="30"/>
        <v>29.914529914529915</v>
      </c>
      <c r="AF22" s="13">
        <f t="shared" si="31"/>
        <v>45.726495726495727</v>
      </c>
      <c r="AG22" s="85">
        <f t="shared" si="32"/>
        <v>2.1367521367521367</v>
      </c>
      <c r="AH22" s="48">
        <f t="shared" si="33"/>
        <v>22.222222222222221</v>
      </c>
      <c r="AI22" s="57">
        <f t="shared" si="34"/>
        <v>12.393162393162394</v>
      </c>
      <c r="AJ22" s="13">
        <f t="shared" si="35"/>
        <v>35.042735042735039</v>
      </c>
      <c r="AK22" s="13">
        <f t="shared" si="36"/>
        <v>35.042735042735039</v>
      </c>
      <c r="AL22" s="85">
        <f t="shared" si="37"/>
        <v>0.85470085470085477</v>
      </c>
      <c r="AM22" s="58">
        <f t="shared" si="38"/>
        <v>16.666666666666664</v>
      </c>
      <c r="AN22" s="35">
        <f t="shared" si="39"/>
        <v>1.2820512820512819</v>
      </c>
      <c r="AO22" s="13">
        <f t="shared" si="40"/>
        <v>27.350427350427353</v>
      </c>
      <c r="AP22" s="13">
        <f t="shared" si="41"/>
        <v>25.213675213675213</v>
      </c>
      <c r="AQ22" s="13">
        <f t="shared" si="42"/>
        <v>2.1367521367521367</v>
      </c>
      <c r="AR22" s="13">
        <f t="shared" si="43"/>
        <v>44.017094017094017</v>
      </c>
    </row>
    <row r="23" spans="2:44">
      <c r="B23" s="9" t="s">
        <v>70</v>
      </c>
      <c r="C23" s="10">
        <v>77</v>
      </c>
      <c r="D23" s="10">
        <v>175</v>
      </c>
      <c r="E23" s="10">
        <v>433</v>
      </c>
      <c r="F23" s="28">
        <v>44</v>
      </c>
      <c r="G23" s="63">
        <v>210</v>
      </c>
      <c r="H23" s="33">
        <v>17</v>
      </c>
      <c r="I23" s="10">
        <v>263</v>
      </c>
      <c r="J23" s="10">
        <v>396</v>
      </c>
      <c r="K23" s="28">
        <v>31</v>
      </c>
      <c r="L23" s="66">
        <v>232</v>
      </c>
      <c r="M23" s="71">
        <v>104</v>
      </c>
      <c r="N23" s="10">
        <v>280</v>
      </c>
      <c r="O23" s="10">
        <v>323</v>
      </c>
      <c r="P23" s="28">
        <v>40</v>
      </c>
      <c r="Q23" s="72">
        <v>192</v>
      </c>
      <c r="R23" s="60">
        <v>42</v>
      </c>
      <c r="S23" s="10">
        <v>199</v>
      </c>
      <c r="T23" s="10">
        <v>237</v>
      </c>
      <c r="U23" s="10">
        <v>29</v>
      </c>
      <c r="V23" s="10">
        <v>432</v>
      </c>
      <c r="X23" s="9" t="s">
        <v>70</v>
      </c>
      <c r="Y23" s="13">
        <f t="shared" si="24"/>
        <v>8.2002129925452607</v>
      </c>
      <c r="Z23" s="13">
        <f t="shared" si="25"/>
        <v>18.636847710330137</v>
      </c>
      <c r="AA23" s="13">
        <f t="shared" si="26"/>
        <v>46.11288604898828</v>
      </c>
      <c r="AB23" s="85">
        <f t="shared" si="27"/>
        <v>4.685835995740149</v>
      </c>
      <c r="AC23" s="40">
        <f t="shared" si="28"/>
        <v>22.364217252396166</v>
      </c>
      <c r="AD23" s="47">
        <f t="shared" si="29"/>
        <v>1.8104366347177849</v>
      </c>
      <c r="AE23" s="13">
        <f t="shared" si="30"/>
        <v>28.008519701810435</v>
      </c>
      <c r="AF23" s="13">
        <f t="shared" si="31"/>
        <v>42.172523961661341</v>
      </c>
      <c r="AG23" s="85">
        <f t="shared" si="32"/>
        <v>3.3013844515441959</v>
      </c>
      <c r="AH23" s="48">
        <f t="shared" si="33"/>
        <v>24.707135250266241</v>
      </c>
      <c r="AI23" s="57">
        <f t="shared" si="34"/>
        <v>11.075612353567625</v>
      </c>
      <c r="AJ23" s="13">
        <f t="shared" si="35"/>
        <v>29.818956336528224</v>
      </c>
      <c r="AK23" s="13">
        <f t="shared" si="36"/>
        <v>34.398296059637914</v>
      </c>
      <c r="AL23" s="85">
        <f t="shared" si="37"/>
        <v>4.2598509052183173</v>
      </c>
      <c r="AM23" s="58">
        <f t="shared" si="38"/>
        <v>20.447284345047922</v>
      </c>
      <c r="AN23" s="35">
        <f t="shared" si="39"/>
        <v>4.4728434504792327</v>
      </c>
      <c r="AO23" s="13">
        <f t="shared" si="40"/>
        <v>21.192758253461129</v>
      </c>
      <c r="AP23" s="13">
        <f t="shared" si="41"/>
        <v>25.23961661341853</v>
      </c>
      <c r="AQ23" s="13">
        <f t="shared" si="42"/>
        <v>3.0883919062832801</v>
      </c>
      <c r="AR23" s="13">
        <f t="shared" si="43"/>
        <v>46.006389776357828</v>
      </c>
    </row>
    <row r="24" spans="2:44">
      <c r="B24" s="4" t="s">
        <v>122</v>
      </c>
      <c r="C24" s="19"/>
      <c r="D24" s="19"/>
      <c r="E24" s="19"/>
      <c r="G24" s="4"/>
      <c r="H24" s="4"/>
      <c r="J24" s="4"/>
      <c r="K24" s="19"/>
      <c r="L24" s="19"/>
      <c r="M24" s="19"/>
      <c r="O24" s="4"/>
      <c r="P24" s="4"/>
      <c r="X24" s="4" t="s">
        <v>122</v>
      </c>
      <c r="Y24" s="19"/>
      <c r="Z24" s="19"/>
      <c r="AA24" s="19"/>
      <c r="AC24" s="4"/>
      <c r="AD24" s="4"/>
      <c r="AF24" s="4"/>
      <c r="AG24" s="19"/>
      <c r="AH24" s="19"/>
      <c r="AI24" s="19"/>
      <c r="AK24" s="4"/>
      <c r="AL24" s="4"/>
    </row>
    <row r="25" spans="2:44">
      <c r="B25" s="9" t="s">
        <v>123</v>
      </c>
      <c r="C25" s="10">
        <v>276</v>
      </c>
      <c r="D25" s="10">
        <v>824</v>
      </c>
      <c r="E25" s="10">
        <v>1972</v>
      </c>
      <c r="F25" s="28">
        <v>179</v>
      </c>
      <c r="G25" s="63">
        <v>956</v>
      </c>
      <c r="H25" s="33">
        <v>74</v>
      </c>
      <c r="I25" s="10">
        <v>1147</v>
      </c>
      <c r="J25" s="10">
        <v>1784</v>
      </c>
      <c r="K25" s="28">
        <v>133</v>
      </c>
      <c r="L25" s="66">
        <v>1069</v>
      </c>
      <c r="M25" s="71">
        <v>428</v>
      </c>
      <c r="N25" s="10">
        <v>1172</v>
      </c>
      <c r="O25" s="10">
        <v>1594</v>
      </c>
      <c r="P25" s="28">
        <v>141</v>
      </c>
      <c r="Q25" s="72">
        <v>872</v>
      </c>
      <c r="R25" s="60">
        <v>141</v>
      </c>
      <c r="S25" s="10">
        <v>930</v>
      </c>
      <c r="T25" s="10">
        <v>1175</v>
      </c>
      <c r="U25" s="10">
        <v>138</v>
      </c>
      <c r="V25" s="10">
        <v>1823</v>
      </c>
      <c r="X25" s="9" t="s">
        <v>123</v>
      </c>
      <c r="Y25" s="89">
        <f t="shared" ref="Y25:Y26" si="44">C25/SUM($C25:$G25)*100</f>
        <v>6.5604944140717851</v>
      </c>
      <c r="Z25" s="89">
        <f t="shared" ref="Z25:Z26" si="45">D25/SUM($C25:$G25)*100</f>
        <v>19.586403613025912</v>
      </c>
      <c r="AA25" s="89">
        <f t="shared" ref="AA25:AA26" si="46">E25/SUM($C25:$G25)*100</f>
        <v>46.874257190396953</v>
      </c>
      <c r="AB25" s="93">
        <f t="shared" ref="AB25:AB26" si="47">F25/SUM($C25:$G25)*100</f>
        <v>4.2548134062277159</v>
      </c>
      <c r="AC25" s="91">
        <f t="shared" ref="AC25:AC26" si="48">G25/SUM($C25:$G25)*100</f>
        <v>22.72403137627763</v>
      </c>
      <c r="AD25" s="94">
        <f t="shared" ref="AD25:AD26" si="49">H25/SUM($H25:$L25)*100</f>
        <v>1.7589731400047541</v>
      </c>
      <c r="AE25" s="89">
        <f t="shared" ref="AE25:AE26" si="50">I25/SUM($H25:$L25)*100</f>
        <v>27.264083670073685</v>
      </c>
      <c r="AF25" s="89">
        <f t="shared" ref="AF25:AF26" si="51">J25/SUM($H25:$L25)*100</f>
        <v>42.405514618492987</v>
      </c>
      <c r="AG25" s="93">
        <f t="shared" ref="AG25:AG26" si="52">K25/SUM($H25:$L25)*100</f>
        <v>3.1613976705490847</v>
      </c>
      <c r="AH25" s="95">
        <f t="shared" ref="AH25:AH26" si="53">L25/SUM($H25:$L25)*100</f>
        <v>25.410030900879487</v>
      </c>
      <c r="AI25" s="96">
        <f t="shared" ref="AI25:AI26" si="54">M25/SUM($M25:$Q25)*100</f>
        <v>10.17352032327074</v>
      </c>
      <c r="AJ25" s="89">
        <f t="shared" ref="AJ25:AJ26" si="55">N25/SUM($M25:$Q25)*100</f>
        <v>27.858331352507726</v>
      </c>
      <c r="AK25" s="89">
        <f t="shared" ref="AK25:AK26" si="56">O25/SUM($M25:$Q25)*100</f>
        <v>37.889232231994299</v>
      </c>
      <c r="AL25" s="93">
        <f t="shared" ref="AL25:AL26" si="57">P25/SUM($M25:$Q25)*100</f>
        <v>3.3515569289279767</v>
      </c>
      <c r="AM25" s="97">
        <f t="shared" ref="AM25:AM26" si="58">Q25/SUM($M25:$Q25)*100</f>
        <v>20.727359163299262</v>
      </c>
      <c r="AN25" s="92">
        <f t="shared" ref="AN25:AN26" si="59">R25/SUM($R25:$V25)*100</f>
        <v>3.3515569289279767</v>
      </c>
      <c r="AO25" s="89">
        <f t="shared" ref="AO25:AO26" si="60">S25/SUM($R25:$V25)*100</f>
        <v>22.106013786546232</v>
      </c>
      <c r="AP25" s="89">
        <f t="shared" ref="AP25:AP26" si="61">T25/SUM($R25:$V25)*100</f>
        <v>27.929641074399807</v>
      </c>
      <c r="AQ25" s="89">
        <f t="shared" ref="AQ25:AQ26" si="62">U25/SUM($R25:$V25)*100</f>
        <v>3.2802472070358926</v>
      </c>
      <c r="AR25" s="89">
        <f t="shared" ref="AR25:AR26" si="63">V25/SUM($R25:$V25)*100</f>
        <v>43.332541003090085</v>
      </c>
    </row>
    <row r="26" spans="2:44">
      <c r="B26" s="9" t="s">
        <v>124</v>
      </c>
      <c r="C26" s="10">
        <v>182</v>
      </c>
      <c r="D26" s="10">
        <v>314</v>
      </c>
      <c r="E26" s="10">
        <v>691</v>
      </c>
      <c r="F26" s="28">
        <v>55</v>
      </c>
      <c r="G26" s="63">
        <v>317</v>
      </c>
      <c r="H26" s="33">
        <v>43</v>
      </c>
      <c r="I26" s="10">
        <v>530</v>
      </c>
      <c r="J26" s="10">
        <v>608</v>
      </c>
      <c r="K26" s="28">
        <v>45</v>
      </c>
      <c r="L26" s="66">
        <v>333</v>
      </c>
      <c r="M26" s="71">
        <v>157</v>
      </c>
      <c r="N26" s="10">
        <v>408</v>
      </c>
      <c r="O26" s="10">
        <v>633</v>
      </c>
      <c r="P26" s="28">
        <v>69</v>
      </c>
      <c r="Q26" s="72">
        <v>292</v>
      </c>
      <c r="R26" s="60">
        <v>46</v>
      </c>
      <c r="S26" s="10">
        <v>344</v>
      </c>
      <c r="T26" s="10">
        <v>389</v>
      </c>
      <c r="U26" s="10">
        <v>42</v>
      </c>
      <c r="V26" s="10">
        <v>738</v>
      </c>
      <c r="X26" s="9" t="s">
        <v>124</v>
      </c>
      <c r="Y26" s="89">
        <f t="shared" si="44"/>
        <v>11.674150096215524</v>
      </c>
      <c r="Z26" s="89">
        <f t="shared" si="45"/>
        <v>20.141116100064142</v>
      </c>
      <c r="AA26" s="89">
        <f t="shared" si="46"/>
        <v>44.323284156510582</v>
      </c>
      <c r="AB26" s="93">
        <f t="shared" si="47"/>
        <v>3.5279025016035921</v>
      </c>
      <c r="AC26" s="91">
        <f t="shared" si="48"/>
        <v>20.333547145606158</v>
      </c>
      <c r="AD26" s="94">
        <f t="shared" si="49"/>
        <v>2.7581783194355358</v>
      </c>
      <c r="AE26" s="89">
        <f t="shared" si="50"/>
        <v>33.996151379089163</v>
      </c>
      <c r="AF26" s="89">
        <f t="shared" si="51"/>
        <v>38.999358563181524</v>
      </c>
      <c r="AG26" s="93">
        <f t="shared" si="52"/>
        <v>2.8864656831302118</v>
      </c>
      <c r="AH26" s="95">
        <f t="shared" si="53"/>
        <v>21.359846055163565</v>
      </c>
      <c r="AI26" s="96">
        <f t="shared" si="54"/>
        <v>10.070558050032071</v>
      </c>
      <c r="AJ26" s="89">
        <f t="shared" si="55"/>
        <v>26.170622193713921</v>
      </c>
      <c r="AK26" s="89">
        <f t="shared" si="56"/>
        <v>40.602950609364981</v>
      </c>
      <c r="AL26" s="93">
        <f t="shared" si="57"/>
        <v>4.4259140474663248</v>
      </c>
      <c r="AM26" s="97">
        <f t="shared" si="58"/>
        <v>18.729955099422707</v>
      </c>
      <c r="AN26" s="92">
        <f t="shared" si="59"/>
        <v>2.95060936497755</v>
      </c>
      <c r="AO26" s="89">
        <f t="shared" si="60"/>
        <v>22.065426555484287</v>
      </c>
      <c r="AP26" s="89">
        <f t="shared" si="61"/>
        <v>24.951892238614494</v>
      </c>
      <c r="AQ26" s="89">
        <f t="shared" si="62"/>
        <v>2.6940346375881976</v>
      </c>
      <c r="AR26" s="89">
        <f t="shared" si="63"/>
        <v>47.338037203335467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N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1:14" ht="18">
      <c r="B1" s="1" t="s">
        <v>84</v>
      </c>
    </row>
    <row r="2" spans="1:14" ht="18">
      <c r="A2" s="76"/>
      <c r="B2" s="1" t="s">
        <v>125</v>
      </c>
    </row>
    <row r="3" spans="1:14">
      <c r="B3" s="79" t="s">
        <v>87</v>
      </c>
    </row>
    <row r="4" spans="1:14" ht="18" customHeight="1">
      <c r="B4" s="1" t="s">
        <v>98</v>
      </c>
      <c r="C4" s="1"/>
      <c r="D4" s="1"/>
      <c r="E4" s="1"/>
      <c r="F4" s="1"/>
      <c r="G4" s="1"/>
    </row>
    <row r="5" spans="1:14" ht="4.5" customHeight="1"/>
    <row r="6" spans="1:14">
      <c r="B6" s="20" t="s">
        <v>81</v>
      </c>
      <c r="I6" s="2" t="s">
        <v>82</v>
      </c>
    </row>
    <row r="7" spans="1:14" ht="22.5">
      <c r="B7" s="14" t="s">
        <v>0</v>
      </c>
      <c r="C7" s="14" t="s">
        <v>43</v>
      </c>
      <c r="D7" s="14" t="s">
        <v>44</v>
      </c>
      <c r="E7" s="14" t="s">
        <v>45</v>
      </c>
      <c r="F7" s="14" t="s">
        <v>46</v>
      </c>
      <c r="G7" s="14" t="s">
        <v>29</v>
      </c>
      <c r="I7" s="14" t="s">
        <v>0</v>
      </c>
      <c r="J7" s="14" t="s">
        <v>43</v>
      </c>
      <c r="K7" s="14" t="s">
        <v>44</v>
      </c>
      <c r="L7" s="14" t="s">
        <v>45</v>
      </c>
      <c r="M7" s="14" t="s">
        <v>46</v>
      </c>
      <c r="N7" s="14" t="s">
        <v>29</v>
      </c>
    </row>
    <row r="8" spans="1:14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1:14">
      <c r="B9" s="6" t="s">
        <v>4</v>
      </c>
      <c r="C9" s="7">
        <v>366</v>
      </c>
      <c r="D9" s="7">
        <v>1412</v>
      </c>
      <c r="E9" s="7">
        <v>1005</v>
      </c>
      <c r="F9" s="7">
        <v>984</v>
      </c>
      <c r="G9" s="7">
        <v>1999</v>
      </c>
      <c r="I9" s="6" t="s">
        <v>4</v>
      </c>
      <c r="J9" s="11">
        <f>C9/(C9+D9+E9+F9+G9)*100</f>
        <v>6.3475546305931312</v>
      </c>
      <c r="K9" s="11">
        <f>D9/(D9+E9+F9+G9+C9)*100</f>
        <v>24.488380159556016</v>
      </c>
      <c r="L9" s="11">
        <f>E9/(E9+F9+G9+D9+C9)*100</f>
        <v>17.429760665972946</v>
      </c>
      <c r="M9" s="11">
        <f>F9/(F9+G9+E9+D9+C9)*100</f>
        <v>17.065556711758585</v>
      </c>
      <c r="N9" s="11">
        <f>G9/(G9+C9+F9+E9+D9)*100</f>
        <v>34.668747832119315</v>
      </c>
    </row>
    <row r="10" spans="1:14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1:14">
      <c r="B11" s="9" t="s">
        <v>6</v>
      </c>
      <c r="C11" s="10">
        <v>89</v>
      </c>
      <c r="D11" s="10">
        <v>308</v>
      </c>
      <c r="E11" s="10">
        <v>199</v>
      </c>
      <c r="F11" s="10">
        <v>119</v>
      </c>
      <c r="G11" s="10">
        <v>452</v>
      </c>
      <c r="I11" s="9" t="s">
        <v>6</v>
      </c>
      <c r="J11" s="13">
        <f t="shared" ref="J11:J22" si="0">C11/(C11+D11+E11+F11+G11)*100</f>
        <v>7.6263924592973433</v>
      </c>
      <c r="K11" s="13">
        <f t="shared" ref="K11:K22" si="1">D11/(D11+E11+F11+G11+C11)*100</f>
        <v>26.392459297343617</v>
      </c>
      <c r="L11" s="13">
        <f t="shared" ref="L11:L22" si="2">E11/(E11+F11+G11+D11+C11)*100</f>
        <v>17.052270779777206</v>
      </c>
      <c r="M11" s="13">
        <f t="shared" ref="M11:M22" si="3">F11/(F11+G11+E11+D11+C11)*100</f>
        <v>10.197086546700943</v>
      </c>
      <c r="N11" s="13">
        <f>G11/(G11+C11+F11+E11+D11)*100</f>
        <v>38.73179091688089</v>
      </c>
    </row>
    <row r="12" spans="1:14">
      <c r="B12" s="9" t="s">
        <v>7</v>
      </c>
      <c r="C12" s="10">
        <v>156</v>
      </c>
      <c r="D12" s="10">
        <v>559</v>
      </c>
      <c r="E12" s="10">
        <v>364</v>
      </c>
      <c r="F12" s="10">
        <v>264</v>
      </c>
      <c r="G12" s="10">
        <v>689</v>
      </c>
      <c r="I12" s="9" t="s">
        <v>7</v>
      </c>
      <c r="J12" s="13">
        <f t="shared" si="0"/>
        <v>7.6771653543307092</v>
      </c>
      <c r="K12" s="13">
        <f t="shared" si="1"/>
        <v>27.509842519685041</v>
      </c>
      <c r="L12" s="13">
        <f t="shared" si="2"/>
        <v>17.913385826771652</v>
      </c>
      <c r="M12" s="13">
        <f t="shared" si="3"/>
        <v>12.992125984251967</v>
      </c>
      <c r="N12" s="13">
        <f t="shared" ref="N12:N22" si="4">G12/(G12+C12+F12+E12+D12)*100</f>
        <v>33.90748031496063</v>
      </c>
    </row>
    <row r="13" spans="1:14">
      <c r="B13" s="9" t="s">
        <v>8</v>
      </c>
      <c r="C13" s="10">
        <v>103</v>
      </c>
      <c r="D13" s="10">
        <v>408</v>
      </c>
      <c r="E13" s="10">
        <v>302</v>
      </c>
      <c r="F13" s="10">
        <v>333</v>
      </c>
      <c r="G13" s="10">
        <v>578</v>
      </c>
      <c r="I13" s="9" t="s">
        <v>8</v>
      </c>
      <c r="J13" s="13">
        <f t="shared" si="0"/>
        <v>5.9744779582366592</v>
      </c>
      <c r="K13" s="13">
        <f t="shared" si="1"/>
        <v>23.665893271461716</v>
      </c>
      <c r="L13" s="13">
        <f t="shared" si="2"/>
        <v>17.51740139211137</v>
      </c>
      <c r="M13" s="13">
        <f t="shared" si="3"/>
        <v>19.315545243619489</v>
      </c>
      <c r="N13" s="13">
        <f t="shared" si="4"/>
        <v>33.52668213457077</v>
      </c>
    </row>
    <row r="14" spans="1:14">
      <c r="B14" s="9" t="s">
        <v>9</v>
      </c>
      <c r="C14" s="10">
        <v>18</v>
      </c>
      <c r="D14" s="10">
        <v>137</v>
      </c>
      <c r="E14" s="10">
        <v>140</v>
      </c>
      <c r="F14" s="10">
        <v>268</v>
      </c>
      <c r="G14" s="10">
        <v>280</v>
      </c>
      <c r="I14" s="9" t="s">
        <v>9</v>
      </c>
      <c r="J14" s="13">
        <f t="shared" si="0"/>
        <v>2.1352313167259789</v>
      </c>
      <c r="K14" s="13">
        <f t="shared" si="1"/>
        <v>16.251482799525505</v>
      </c>
      <c r="L14" s="13">
        <f t="shared" si="2"/>
        <v>16.607354685646499</v>
      </c>
      <c r="M14" s="13">
        <f t="shared" si="3"/>
        <v>31.791221826809014</v>
      </c>
      <c r="N14" s="13">
        <f t="shared" si="4"/>
        <v>33.214709371292997</v>
      </c>
    </row>
    <row r="15" spans="1:14">
      <c r="B15" s="4" t="s">
        <v>71</v>
      </c>
      <c r="C15" s="8"/>
      <c r="D15" s="8"/>
      <c r="E15" s="8"/>
      <c r="F15" s="8"/>
      <c r="G15" s="8"/>
      <c r="I15" s="4" t="s">
        <v>71</v>
      </c>
      <c r="J15" s="12"/>
      <c r="K15" s="12"/>
      <c r="L15" s="12"/>
      <c r="M15" s="12"/>
      <c r="N15" s="12"/>
    </row>
    <row r="16" spans="1:14">
      <c r="B16" s="9" t="s">
        <v>64</v>
      </c>
      <c r="C16" s="10">
        <v>107</v>
      </c>
      <c r="D16" s="10">
        <v>411</v>
      </c>
      <c r="E16" s="10">
        <v>274</v>
      </c>
      <c r="F16" s="10">
        <v>323</v>
      </c>
      <c r="G16" s="10">
        <v>547</v>
      </c>
      <c r="I16" s="9" t="s">
        <v>64</v>
      </c>
      <c r="J16" s="13">
        <f t="shared" si="0"/>
        <v>6.4380264741275575</v>
      </c>
      <c r="K16" s="13">
        <f t="shared" si="1"/>
        <v>24.729241877256317</v>
      </c>
      <c r="L16" s="13">
        <f t="shared" si="2"/>
        <v>16.48616125150421</v>
      </c>
      <c r="M16" s="13">
        <f t="shared" si="3"/>
        <v>19.434416365824308</v>
      </c>
      <c r="N16" s="13">
        <f t="shared" si="4"/>
        <v>32.912154031287606</v>
      </c>
    </row>
    <row r="17" spans="2:14">
      <c r="B17" s="9" t="s">
        <v>65</v>
      </c>
      <c r="C17" s="10">
        <v>33</v>
      </c>
      <c r="D17" s="10">
        <v>142</v>
      </c>
      <c r="E17" s="10">
        <v>128</v>
      </c>
      <c r="F17" s="10">
        <v>112</v>
      </c>
      <c r="G17" s="10">
        <v>221</v>
      </c>
      <c r="I17" s="9" t="s">
        <v>65</v>
      </c>
      <c r="J17" s="13">
        <f t="shared" si="0"/>
        <v>5.1886792452830193</v>
      </c>
      <c r="K17" s="13">
        <f t="shared" si="1"/>
        <v>22.327044025157232</v>
      </c>
      <c r="L17" s="13">
        <f t="shared" si="2"/>
        <v>20.125786163522015</v>
      </c>
      <c r="M17" s="13">
        <f t="shared" si="3"/>
        <v>17.610062893081761</v>
      </c>
      <c r="N17" s="13">
        <f t="shared" si="4"/>
        <v>34.74842767295597</v>
      </c>
    </row>
    <row r="18" spans="2:14">
      <c r="B18" s="9" t="s">
        <v>66</v>
      </c>
      <c r="C18" s="10">
        <v>103</v>
      </c>
      <c r="D18" s="10">
        <v>418</v>
      </c>
      <c r="E18" s="10">
        <v>289</v>
      </c>
      <c r="F18" s="10">
        <v>281</v>
      </c>
      <c r="G18" s="10">
        <v>657</v>
      </c>
      <c r="I18" s="9" t="s">
        <v>66</v>
      </c>
      <c r="J18" s="13">
        <f t="shared" si="0"/>
        <v>5.8924485125858119</v>
      </c>
      <c r="K18" s="13">
        <f t="shared" si="1"/>
        <v>23.913043478260871</v>
      </c>
      <c r="L18" s="13">
        <f t="shared" si="2"/>
        <v>16.533180778032037</v>
      </c>
      <c r="M18" s="13">
        <f t="shared" si="3"/>
        <v>16.075514874141877</v>
      </c>
      <c r="N18" s="13">
        <f t="shared" si="4"/>
        <v>37.585812356979403</v>
      </c>
    </row>
    <row r="19" spans="2:14">
      <c r="B19" s="9" t="s">
        <v>67</v>
      </c>
      <c r="C19" s="10">
        <v>9</v>
      </c>
      <c r="D19" s="10">
        <v>58</v>
      </c>
      <c r="E19" s="10">
        <v>33</v>
      </c>
      <c r="F19" s="10">
        <v>39</v>
      </c>
      <c r="G19" s="10">
        <v>59</v>
      </c>
      <c r="I19" s="9" t="s">
        <v>67</v>
      </c>
      <c r="J19" s="13">
        <f t="shared" si="0"/>
        <v>4.5454545454545459</v>
      </c>
      <c r="K19" s="13">
        <f t="shared" si="1"/>
        <v>29.292929292929294</v>
      </c>
      <c r="L19" s="13">
        <f t="shared" si="2"/>
        <v>16.666666666666664</v>
      </c>
      <c r="M19" s="13">
        <f t="shared" si="3"/>
        <v>19.696969696969695</v>
      </c>
      <c r="N19" s="13">
        <f t="shared" si="4"/>
        <v>29.797979797979796</v>
      </c>
    </row>
    <row r="20" spans="2:14">
      <c r="B20" s="9" t="s">
        <v>68</v>
      </c>
      <c r="C20" s="10">
        <v>56</v>
      </c>
      <c r="D20" s="10">
        <v>101</v>
      </c>
      <c r="E20" s="10">
        <v>56</v>
      </c>
      <c r="F20" s="10">
        <v>20</v>
      </c>
      <c r="G20" s="10">
        <v>116</v>
      </c>
      <c r="I20" s="9" t="s">
        <v>68</v>
      </c>
      <c r="J20" s="13">
        <f t="shared" si="0"/>
        <v>16.045845272206304</v>
      </c>
      <c r="K20" s="13">
        <f t="shared" si="1"/>
        <v>28.939828080229223</v>
      </c>
      <c r="L20" s="13">
        <f t="shared" si="2"/>
        <v>16.045845272206304</v>
      </c>
      <c r="M20" s="13">
        <f t="shared" si="3"/>
        <v>5.7306590257879657</v>
      </c>
      <c r="N20" s="13">
        <f t="shared" si="4"/>
        <v>33.237822349570202</v>
      </c>
    </row>
    <row r="21" spans="2:14">
      <c r="B21" s="9" t="s">
        <v>69</v>
      </c>
      <c r="C21" s="10">
        <v>12</v>
      </c>
      <c r="D21" s="10">
        <v>48</v>
      </c>
      <c r="E21" s="10">
        <v>42</v>
      </c>
      <c r="F21" s="10">
        <v>60</v>
      </c>
      <c r="G21" s="10">
        <v>72</v>
      </c>
      <c r="I21" s="9" t="s">
        <v>69</v>
      </c>
      <c r="J21" s="13">
        <f t="shared" si="0"/>
        <v>5.1282051282051277</v>
      </c>
      <c r="K21" s="13">
        <f t="shared" si="1"/>
        <v>20.512820512820511</v>
      </c>
      <c r="L21" s="13">
        <f t="shared" si="2"/>
        <v>17.948717948717949</v>
      </c>
      <c r="M21" s="13">
        <f t="shared" si="3"/>
        <v>25.641025641025639</v>
      </c>
      <c r="N21" s="13">
        <f t="shared" si="4"/>
        <v>30.76923076923077</v>
      </c>
    </row>
    <row r="22" spans="2:14">
      <c r="B22" s="9" t="s">
        <v>70</v>
      </c>
      <c r="C22" s="10">
        <v>46</v>
      </c>
      <c r="D22" s="10">
        <v>234</v>
      </c>
      <c r="E22" s="10">
        <v>183</v>
      </c>
      <c r="F22" s="10">
        <v>149</v>
      </c>
      <c r="G22" s="10">
        <v>327</v>
      </c>
      <c r="I22" s="9" t="s">
        <v>70</v>
      </c>
      <c r="J22" s="13">
        <f t="shared" si="0"/>
        <v>4.8988285410010652</v>
      </c>
      <c r="K22" s="13">
        <f t="shared" si="1"/>
        <v>24.920127795527154</v>
      </c>
      <c r="L22" s="13">
        <f t="shared" si="2"/>
        <v>19.488817891373802</v>
      </c>
      <c r="M22" s="13">
        <f t="shared" si="3"/>
        <v>15.867944621938232</v>
      </c>
      <c r="N22" s="13">
        <f t="shared" si="4"/>
        <v>34.824281150159749</v>
      </c>
    </row>
    <row r="23" spans="2:14">
      <c r="B23" s="4" t="s">
        <v>122</v>
      </c>
      <c r="C23" s="19"/>
      <c r="D23" s="19"/>
      <c r="E23" s="19"/>
      <c r="G23" s="4"/>
      <c r="I23" s="4" t="s">
        <v>122</v>
      </c>
      <c r="J23" s="19"/>
      <c r="K23" s="19"/>
      <c r="L23" s="19"/>
      <c r="N23" s="4"/>
    </row>
    <row r="24" spans="2:14">
      <c r="B24" s="9" t="s">
        <v>123</v>
      </c>
      <c r="C24" s="10">
        <v>262</v>
      </c>
      <c r="D24" s="10">
        <v>1058</v>
      </c>
      <c r="E24" s="10">
        <v>709</v>
      </c>
      <c r="F24" s="10">
        <v>694</v>
      </c>
      <c r="G24" s="10">
        <v>1484</v>
      </c>
      <c r="I24" s="9" t="s">
        <v>123</v>
      </c>
      <c r="J24" s="89">
        <f t="shared" ref="J24:J25" si="5">C24/(C24+D24+E24+F24+G24)*100</f>
        <v>6.227715711908723</v>
      </c>
      <c r="K24" s="89">
        <f t="shared" ref="K24:K25" si="6">D24/(D24+E24+F24+G24+C24)*100</f>
        <v>25.148561920608508</v>
      </c>
      <c r="L24" s="89">
        <f t="shared" ref="L24:L25" si="7">E24/(E24+F24+G24+D24+C24)*100</f>
        <v>16.852864273829333</v>
      </c>
      <c r="M24" s="89">
        <f t="shared" ref="M24:M25" si="8">F24/(F24+G24+E24+D24+C24)*100</f>
        <v>16.496315664368911</v>
      </c>
      <c r="N24" s="89">
        <f t="shared" ref="N24:N25" si="9">G24/(G24+C24+F24+E24+D24)*100</f>
        <v>35.27454242928453</v>
      </c>
    </row>
    <row r="25" spans="2:14">
      <c r="B25" s="9" t="s">
        <v>124</v>
      </c>
      <c r="C25" s="10">
        <v>104</v>
      </c>
      <c r="D25" s="10">
        <v>354</v>
      </c>
      <c r="E25" s="10">
        <v>296</v>
      </c>
      <c r="F25" s="10">
        <v>290</v>
      </c>
      <c r="G25" s="10">
        <v>515</v>
      </c>
      <c r="I25" s="9" t="s">
        <v>124</v>
      </c>
      <c r="J25" s="89">
        <f t="shared" si="5"/>
        <v>6.6709429121231549</v>
      </c>
      <c r="K25" s="89">
        <f t="shared" si="6"/>
        <v>22.706863373957663</v>
      </c>
      <c r="L25" s="89">
        <f t="shared" si="7"/>
        <v>18.98652982681206</v>
      </c>
      <c r="M25" s="89">
        <f t="shared" si="8"/>
        <v>18.601667735728032</v>
      </c>
      <c r="N25" s="89">
        <f t="shared" si="9"/>
        <v>33.033996151379093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1:10" ht="18">
      <c r="B1" s="1" t="s">
        <v>84</v>
      </c>
    </row>
    <row r="2" spans="1:10" ht="18">
      <c r="A2" s="76"/>
      <c r="B2" s="1" t="s">
        <v>125</v>
      </c>
    </row>
    <row r="3" spans="1:10">
      <c r="B3" s="79" t="s">
        <v>87</v>
      </c>
    </row>
    <row r="4" spans="1:10" ht="18" customHeight="1">
      <c r="B4" s="1" t="s">
        <v>99</v>
      </c>
      <c r="C4" s="1"/>
      <c r="D4" s="1"/>
      <c r="E4" s="1"/>
    </row>
    <row r="5" spans="1:10" ht="4.5" customHeight="1"/>
    <row r="6" spans="1:10">
      <c r="B6" s="20" t="s">
        <v>81</v>
      </c>
      <c r="G6" s="2" t="s">
        <v>82</v>
      </c>
    </row>
    <row r="7" spans="1:10">
      <c r="B7" s="3" t="s">
        <v>0</v>
      </c>
      <c r="C7" s="3" t="s">
        <v>47</v>
      </c>
      <c r="D7" s="3" t="s">
        <v>48</v>
      </c>
      <c r="E7" s="3" t="s">
        <v>29</v>
      </c>
      <c r="G7" s="3" t="s">
        <v>0</v>
      </c>
      <c r="H7" s="3" t="s">
        <v>47</v>
      </c>
      <c r="I7" s="3" t="s">
        <v>48</v>
      </c>
      <c r="J7" s="3" t="s">
        <v>29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620</v>
      </c>
      <c r="D9" s="7">
        <v>4385</v>
      </c>
      <c r="E9" s="7">
        <v>761</v>
      </c>
      <c r="G9" s="6" t="s">
        <v>4</v>
      </c>
      <c r="H9" s="11">
        <f>C9/(C9+D9+E9)*100</f>
        <v>10.75268817204301</v>
      </c>
      <c r="I9" s="11">
        <f>D9/(D9+E9+C9)*100</f>
        <v>76.049254249046129</v>
      </c>
      <c r="J9" s="11">
        <f>E9/(E9+D9+C9)*100</f>
        <v>13.198057578910857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52</v>
      </c>
      <c r="D11" s="10">
        <v>968</v>
      </c>
      <c r="E11" s="10">
        <v>147</v>
      </c>
      <c r="G11" s="9" t="s">
        <v>6</v>
      </c>
      <c r="H11" s="13">
        <f t="shared" ref="H11:H22" si="0">C11/(C11+D11+E11)*100</f>
        <v>4.4558697514995718</v>
      </c>
      <c r="I11" s="13">
        <f t="shared" ref="I11:I22" si="1">D11/(D11+E11+C11)*100</f>
        <v>82.947729220222797</v>
      </c>
      <c r="J11" s="13">
        <f t="shared" ref="J11:J22" si="2">E11/(E11+D11+C11)*100</f>
        <v>12.596401028277635</v>
      </c>
    </row>
    <row r="12" spans="1:10">
      <c r="B12" s="9" t="s">
        <v>7</v>
      </c>
      <c r="C12" s="10">
        <v>198</v>
      </c>
      <c r="D12" s="10">
        <v>1587</v>
      </c>
      <c r="E12" s="10">
        <v>247</v>
      </c>
      <c r="G12" s="9" t="s">
        <v>7</v>
      </c>
      <c r="H12" s="13">
        <f t="shared" si="0"/>
        <v>9.7440944881889759</v>
      </c>
      <c r="I12" s="13">
        <f t="shared" si="1"/>
        <v>78.100393700787393</v>
      </c>
      <c r="J12" s="13">
        <f t="shared" si="2"/>
        <v>12.155511811023622</v>
      </c>
    </row>
    <row r="13" spans="1:10">
      <c r="B13" s="9" t="s">
        <v>8</v>
      </c>
      <c r="C13" s="10">
        <v>230</v>
      </c>
      <c r="D13" s="10">
        <v>1231</v>
      </c>
      <c r="E13" s="10">
        <v>263</v>
      </c>
      <c r="G13" s="9" t="s">
        <v>8</v>
      </c>
      <c r="H13" s="13">
        <f t="shared" si="0"/>
        <v>13.341067285382829</v>
      </c>
      <c r="I13" s="13">
        <f t="shared" si="1"/>
        <v>71.403712296983755</v>
      </c>
      <c r="J13" s="13">
        <f t="shared" si="2"/>
        <v>15.255220417633412</v>
      </c>
    </row>
    <row r="14" spans="1:10">
      <c r="B14" s="9" t="s">
        <v>9</v>
      </c>
      <c r="C14" s="10">
        <v>140</v>
      </c>
      <c r="D14" s="10">
        <v>599</v>
      </c>
      <c r="E14" s="10">
        <v>104</v>
      </c>
      <c r="G14" s="9" t="s">
        <v>9</v>
      </c>
      <c r="H14" s="13">
        <f t="shared" si="0"/>
        <v>16.607354685646499</v>
      </c>
      <c r="I14" s="13">
        <f t="shared" si="1"/>
        <v>71.055753262158959</v>
      </c>
      <c r="J14" s="13">
        <f t="shared" si="2"/>
        <v>12.336892052194544</v>
      </c>
    </row>
    <row r="15" spans="1:10">
      <c r="B15" s="4" t="s">
        <v>71</v>
      </c>
      <c r="C15" s="8"/>
      <c r="D15" s="8"/>
      <c r="E15" s="8"/>
      <c r="G15" s="4" t="s">
        <v>71</v>
      </c>
      <c r="H15" s="8"/>
      <c r="I15" s="8"/>
      <c r="J15" s="8"/>
    </row>
    <row r="16" spans="1:10">
      <c r="B16" s="9" t="s">
        <v>64</v>
      </c>
      <c r="C16" s="10">
        <v>214</v>
      </c>
      <c r="D16" s="10">
        <v>1255</v>
      </c>
      <c r="E16" s="10">
        <v>193</v>
      </c>
      <c r="G16" s="9" t="s">
        <v>64</v>
      </c>
      <c r="H16" s="13">
        <f t="shared" si="0"/>
        <v>12.876052948255115</v>
      </c>
      <c r="I16" s="13">
        <f t="shared" si="1"/>
        <v>75.511432009626958</v>
      </c>
      <c r="J16" s="13">
        <f t="shared" si="2"/>
        <v>11.612515042117929</v>
      </c>
    </row>
    <row r="17" spans="2:10">
      <c r="B17" s="9" t="s">
        <v>65</v>
      </c>
      <c r="C17" s="10">
        <v>35</v>
      </c>
      <c r="D17" s="10">
        <v>508</v>
      </c>
      <c r="E17" s="10">
        <v>93</v>
      </c>
      <c r="G17" s="9" t="s">
        <v>65</v>
      </c>
      <c r="H17" s="13">
        <f t="shared" si="0"/>
        <v>5.5031446540880502</v>
      </c>
      <c r="I17" s="13">
        <f t="shared" si="1"/>
        <v>79.874213836477992</v>
      </c>
      <c r="J17" s="13">
        <f t="shared" si="2"/>
        <v>14.622641509433961</v>
      </c>
    </row>
    <row r="18" spans="2:10">
      <c r="B18" s="9" t="s">
        <v>66</v>
      </c>
      <c r="C18" s="10">
        <v>196</v>
      </c>
      <c r="D18" s="10">
        <v>1329</v>
      </c>
      <c r="E18" s="10">
        <v>223</v>
      </c>
      <c r="G18" s="9" t="s">
        <v>66</v>
      </c>
      <c r="H18" s="13">
        <f t="shared" si="0"/>
        <v>11.212814645308924</v>
      </c>
      <c r="I18" s="13">
        <f t="shared" si="1"/>
        <v>76.029748283752866</v>
      </c>
      <c r="J18" s="13">
        <f t="shared" si="2"/>
        <v>12.757437070938217</v>
      </c>
    </row>
    <row r="19" spans="2:10">
      <c r="B19" s="9" t="s">
        <v>67</v>
      </c>
      <c r="C19" s="10">
        <v>21</v>
      </c>
      <c r="D19" s="10">
        <v>151</v>
      </c>
      <c r="E19" s="10">
        <v>26</v>
      </c>
      <c r="G19" s="9" t="s">
        <v>67</v>
      </c>
      <c r="H19" s="13">
        <f t="shared" si="0"/>
        <v>10.606060606060606</v>
      </c>
      <c r="I19" s="13">
        <f t="shared" si="1"/>
        <v>76.26262626262627</v>
      </c>
      <c r="J19" s="13">
        <f t="shared" si="2"/>
        <v>13.131313131313133</v>
      </c>
    </row>
    <row r="20" spans="2:10">
      <c r="B20" s="9" t="s">
        <v>68</v>
      </c>
      <c r="C20" s="10">
        <v>61</v>
      </c>
      <c r="D20" s="10">
        <v>207</v>
      </c>
      <c r="E20" s="10">
        <v>81</v>
      </c>
      <c r="G20" s="9" t="s">
        <v>68</v>
      </c>
      <c r="H20" s="13">
        <f t="shared" si="0"/>
        <v>17.478510028653297</v>
      </c>
      <c r="I20" s="13">
        <f t="shared" si="1"/>
        <v>59.312320916905449</v>
      </c>
      <c r="J20" s="13">
        <f t="shared" si="2"/>
        <v>23.209169054441261</v>
      </c>
    </row>
    <row r="21" spans="2:10">
      <c r="B21" s="9" t="s">
        <v>69</v>
      </c>
      <c r="C21" s="10">
        <v>18</v>
      </c>
      <c r="D21" s="10">
        <v>192</v>
      </c>
      <c r="E21" s="10">
        <v>24</v>
      </c>
      <c r="G21" s="9" t="s">
        <v>69</v>
      </c>
      <c r="H21" s="13">
        <f t="shared" si="0"/>
        <v>7.6923076923076925</v>
      </c>
      <c r="I21" s="13">
        <f t="shared" si="1"/>
        <v>82.051282051282044</v>
      </c>
      <c r="J21" s="13">
        <f t="shared" si="2"/>
        <v>10.256410256410255</v>
      </c>
    </row>
    <row r="22" spans="2:10">
      <c r="B22" s="9" t="s">
        <v>70</v>
      </c>
      <c r="C22" s="10">
        <v>75</v>
      </c>
      <c r="D22" s="10">
        <v>743</v>
      </c>
      <c r="E22" s="10">
        <v>121</v>
      </c>
      <c r="G22" s="9" t="s">
        <v>70</v>
      </c>
      <c r="H22" s="13">
        <f t="shared" si="0"/>
        <v>7.9872204472843444</v>
      </c>
      <c r="I22" s="13">
        <f t="shared" si="1"/>
        <v>79.126730564430247</v>
      </c>
      <c r="J22" s="13">
        <f t="shared" si="2"/>
        <v>12.88604898828541</v>
      </c>
    </row>
    <row r="23" spans="2:10">
      <c r="B23" s="4" t="s">
        <v>122</v>
      </c>
      <c r="C23" s="19"/>
      <c r="D23" s="19"/>
      <c r="E23" s="19"/>
      <c r="G23" s="4" t="s">
        <v>122</v>
      </c>
      <c r="H23" s="19"/>
      <c r="I23" s="19"/>
      <c r="J23" s="19"/>
    </row>
    <row r="24" spans="2:10">
      <c r="B24" s="9" t="s">
        <v>123</v>
      </c>
      <c r="C24" s="10">
        <v>412</v>
      </c>
      <c r="D24" s="10">
        <v>3239</v>
      </c>
      <c r="E24" s="10">
        <v>556</v>
      </c>
      <c r="G24" s="9" t="s">
        <v>123</v>
      </c>
      <c r="H24" s="89">
        <f t="shared" ref="H24:H25" si="3">C24/(C24+D24+E24)*100</f>
        <v>9.7932018065129558</v>
      </c>
      <c r="I24" s="89">
        <f t="shared" ref="I24:I25" si="4">D24/(D24+E24+C24)*100</f>
        <v>76.990729736154023</v>
      </c>
      <c r="J24" s="89">
        <f t="shared" ref="J24:J25" si="5">E24/(E24+D24+C24)*100</f>
        <v>13.216068457333016</v>
      </c>
    </row>
    <row r="25" spans="2:10">
      <c r="B25" s="9" t="s">
        <v>124</v>
      </c>
      <c r="C25" s="10">
        <v>208</v>
      </c>
      <c r="D25" s="10">
        <v>1146</v>
      </c>
      <c r="E25" s="10">
        <v>205</v>
      </c>
      <c r="G25" s="9" t="s">
        <v>124</v>
      </c>
      <c r="H25" s="89">
        <f t="shared" si="3"/>
        <v>13.34188582424631</v>
      </c>
      <c r="I25" s="89">
        <f t="shared" si="4"/>
        <v>73.508659397049385</v>
      </c>
      <c r="J25" s="89">
        <f t="shared" si="5"/>
        <v>13.149454778704298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A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0.7109375" customWidth="1"/>
    <col min="4" max="4" width="11.7109375" customWidth="1"/>
    <col min="5" max="11" width="10.7109375" customWidth="1"/>
    <col min="12" max="12" width="11.5703125" customWidth="1"/>
    <col min="13" max="13" width="10.7109375" customWidth="1"/>
    <col min="14" max="14" width="12.5703125" customWidth="1"/>
    <col min="15" max="16" width="10.7109375" customWidth="1"/>
    <col min="17" max="17" width="11.5703125" customWidth="1"/>
    <col min="18" max="18" width="3.42578125" customWidth="1"/>
    <col min="19" max="19" width="27.7109375" customWidth="1"/>
  </cols>
  <sheetData>
    <row r="1" spans="1:34" ht="18">
      <c r="B1" s="1" t="s">
        <v>84</v>
      </c>
    </row>
    <row r="2" spans="1:34" ht="18">
      <c r="A2" s="76"/>
      <c r="B2" s="1" t="s">
        <v>125</v>
      </c>
    </row>
    <row r="3" spans="1:34">
      <c r="B3" s="79" t="s">
        <v>87</v>
      </c>
    </row>
    <row r="4" spans="1:34" ht="18" customHeight="1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4" ht="4.5" customHeight="1"/>
    <row r="6" spans="1:34">
      <c r="B6" s="20" t="s">
        <v>81</v>
      </c>
      <c r="S6" s="20" t="s">
        <v>82</v>
      </c>
    </row>
    <row r="7" spans="1:34">
      <c r="B7" s="113" t="s">
        <v>0</v>
      </c>
      <c r="C7" s="113" t="s">
        <v>49</v>
      </c>
      <c r="D7" s="113"/>
      <c r="E7" s="113"/>
      <c r="F7" s="113"/>
      <c r="G7" s="118"/>
      <c r="H7" s="116" t="s">
        <v>50</v>
      </c>
      <c r="I7" s="113"/>
      <c r="J7" s="113"/>
      <c r="K7" s="113"/>
      <c r="L7" s="127"/>
      <c r="M7" s="117" t="s">
        <v>51</v>
      </c>
      <c r="N7" s="113"/>
      <c r="O7" s="113"/>
      <c r="P7" s="113"/>
      <c r="Q7" s="113"/>
      <c r="S7" s="113" t="s">
        <v>0</v>
      </c>
      <c r="T7" s="113" t="s">
        <v>49</v>
      </c>
      <c r="U7" s="113"/>
      <c r="V7" s="113"/>
      <c r="W7" s="113"/>
      <c r="X7" s="118"/>
      <c r="Y7" s="116" t="s">
        <v>50</v>
      </c>
      <c r="Z7" s="113"/>
      <c r="AA7" s="113"/>
      <c r="AB7" s="113"/>
      <c r="AC7" s="127"/>
      <c r="AD7" s="117" t="s">
        <v>51</v>
      </c>
      <c r="AE7" s="113"/>
      <c r="AF7" s="113"/>
      <c r="AG7" s="113"/>
      <c r="AH7" s="113"/>
    </row>
    <row r="8" spans="1:34" ht="22.5">
      <c r="B8" s="114"/>
      <c r="C8" s="25" t="s">
        <v>52</v>
      </c>
      <c r="D8" s="25" t="s">
        <v>53</v>
      </c>
      <c r="E8" s="25" t="s">
        <v>54</v>
      </c>
      <c r="F8" s="25" t="s">
        <v>29</v>
      </c>
      <c r="G8" s="36" t="s">
        <v>30</v>
      </c>
      <c r="H8" s="29" t="s">
        <v>52</v>
      </c>
      <c r="I8" s="25" t="s">
        <v>53</v>
      </c>
      <c r="J8" s="25" t="s">
        <v>54</v>
      </c>
      <c r="K8" s="25" t="s">
        <v>29</v>
      </c>
      <c r="L8" s="41" t="s">
        <v>30</v>
      </c>
      <c r="M8" s="24" t="s">
        <v>52</v>
      </c>
      <c r="N8" s="14" t="s">
        <v>53</v>
      </c>
      <c r="O8" s="14" t="s">
        <v>54</v>
      </c>
      <c r="P8" s="14" t="s">
        <v>29</v>
      </c>
      <c r="Q8" s="14" t="s">
        <v>30</v>
      </c>
      <c r="S8" s="114"/>
      <c r="T8" s="25" t="s">
        <v>52</v>
      </c>
      <c r="U8" s="25" t="s">
        <v>53</v>
      </c>
      <c r="V8" s="25" t="s">
        <v>54</v>
      </c>
      <c r="W8" s="25" t="s">
        <v>29</v>
      </c>
      <c r="X8" s="36" t="s">
        <v>30</v>
      </c>
      <c r="Y8" s="29" t="s">
        <v>52</v>
      </c>
      <c r="Z8" s="25" t="s">
        <v>53</v>
      </c>
      <c r="AA8" s="25" t="s">
        <v>54</v>
      </c>
      <c r="AB8" s="25" t="s">
        <v>29</v>
      </c>
      <c r="AC8" s="41" t="s">
        <v>30</v>
      </c>
      <c r="AD8" s="24" t="s">
        <v>52</v>
      </c>
      <c r="AE8" s="14" t="s">
        <v>53</v>
      </c>
      <c r="AF8" s="14" t="s">
        <v>54</v>
      </c>
      <c r="AG8" s="14" t="s">
        <v>29</v>
      </c>
      <c r="AH8" s="14" t="s">
        <v>30</v>
      </c>
    </row>
    <row r="9" spans="1:3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37"/>
      <c r="Y9" s="30"/>
      <c r="Z9" s="5"/>
      <c r="AA9" s="5"/>
      <c r="AB9" s="5"/>
      <c r="AC9" s="42"/>
      <c r="AD9" s="5"/>
      <c r="AE9" s="5"/>
      <c r="AF9" s="5"/>
      <c r="AG9" s="5"/>
      <c r="AH9" s="5"/>
    </row>
    <row r="10" spans="1:34">
      <c r="B10" s="6" t="s">
        <v>4</v>
      </c>
      <c r="C10" s="7">
        <v>76</v>
      </c>
      <c r="D10" s="7">
        <v>334</v>
      </c>
      <c r="E10" s="7">
        <v>107</v>
      </c>
      <c r="F10" s="7">
        <v>38</v>
      </c>
      <c r="G10" s="61">
        <v>65</v>
      </c>
      <c r="H10" s="31">
        <v>50</v>
      </c>
      <c r="I10" s="7">
        <v>222</v>
      </c>
      <c r="J10" s="7">
        <v>45</v>
      </c>
      <c r="K10" s="7">
        <v>51</v>
      </c>
      <c r="L10" s="64">
        <v>252</v>
      </c>
      <c r="M10" s="59">
        <v>18</v>
      </c>
      <c r="N10" s="7">
        <v>131</v>
      </c>
      <c r="O10" s="7">
        <v>21</v>
      </c>
      <c r="P10" s="7">
        <v>67</v>
      </c>
      <c r="Q10" s="7">
        <v>383</v>
      </c>
      <c r="S10" s="6" t="s">
        <v>4</v>
      </c>
      <c r="T10" s="11">
        <f>C10/(C10+D10+E10+F10+G10)*100</f>
        <v>12.258064516129032</v>
      </c>
      <c r="U10" s="11">
        <f>D10/(D10+E10+F10+G10+C10)*100</f>
        <v>53.87096774193548</v>
      </c>
      <c r="V10" s="11">
        <f>E10/(E10+F10+G10+D10+C10)*100</f>
        <v>17.258064516129032</v>
      </c>
      <c r="W10" s="11">
        <f>F10/(F10+G10+E10+D10+C10)*100</f>
        <v>6.129032258064516</v>
      </c>
      <c r="X10" s="11">
        <f>G10/(C10+D10+E10+F10+G10)*100</f>
        <v>10.483870967741936</v>
      </c>
      <c r="Y10" s="11">
        <f>H10/(H10+I10+J10+K10+L10)*100</f>
        <v>8.064516129032258</v>
      </c>
      <c r="Z10" s="11">
        <f>I10/(I10+J10+K10+L10+H10)*100</f>
        <v>35.806451612903231</v>
      </c>
      <c r="AA10" s="11">
        <f>J10/(J10+K10+L10+I10+H10)*100</f>
        <v>7.2580645161290329</v>
      </c>
      <c r="AB10" s="11">
        <f>K10/(K10+L10+J10+I10+H10)*100</f>
        <v>8.2258064516129039</v>
      </c>
      <c r="AC10" s="11">
        <f>L10/(H10+I10+J10+K10+L10)*100</f>
        <v>40.645161290322577</v>
      </c>
      <c r="AD10" s="11">
        <f>M10/(M10+N10+O10+P10+Q10)*100</f>
        <v>2.903225806451613</v>
      </c>
      <c r="AE10" s="11">
        <f>N10/(N10+O10+P10+Q10+M10)*100</f>
        <v>21.129032258064516</v>
      </c>
      <c r="AF10" s="11">
        <f>O10/(O10+P10+Q10+N10+M10)*100</f>
        <v>3.3870967741935489</v>
      </c>
      <c r="AG10" s="11">
        <f>P10/(P10+Q10+O10+N10+M10)*100</f>
        <v>10.806451612903226</v>
      </c>
      <c r="AH10" s="11">
        <f>Q10/(M10+N10+O10+P10+Q10)*100</f>
        <v>61.774193548387103</v>
      </c>
    </row>
    <row r="11" spans="1:3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39"/>
      <c r="Y11" s="45"/>
      <c r="Z11" s="12"/>
      <c r="AA11" s="12"/>
      <c r="AB11" s="12"/>
      <c r="AC11" s="46"/>
      <c r="AD11" s="12"/>
      <c r="AE11" s="12"/>
      <c r="AF11" s="12"/>
      <c r="AG11" s="12"/>
      <c r="AH11" s="12"/>
    </row>
    <row r="12" spans="1:34">
      <c r="B12" s="9" t="s">
        <v>6</v>
      </c>
      <c r="C12" s="10">
        <v>6</v>
      </c>
      <c r="D12" s="10">
        <v>21</v>
      </c>
      <c r="E12" s="10">
        <v>14</v>
      </c>
      <c r="F12" s="10">
        <v>6</v>
      </c>
      <c r="G12" s="63">
        <v>5</v>
      </c>
      <c r="H12" s="33">
        <v>4</v>
      </c>
      <c r="I12" s="10">
        <v>15</v>
      </c>
      <c r="J12" s="10">
        <v>0</v>
      </c>
      <c r="K12" s="10">
        <v>7</v>
      </c>
      <c r="L12" s="66">
        <v>26</v>
      </c>
      <c r="M12" s="60">
        <v>3</v>
      </c>
      <c r="N12" s="10">
        <v>7</v>
      </c>
      <c r="O12" s="10">
        <v>2</v>
      </c>
      <c r="P12" s="10">
        <v>8</v>
      </c>
      <c r="Q12" s="10">
        <v>32</v>
      </c>
      <c r="S12" s="9" t="s">
        <v>6</v>
      </c>
      <c r="T12" s="13">
        <f t="shared" ref="T12:T23" si="0">C12/(C12+D12+E12+F12+G12)*100</f>
        <v>11.538461538461538</v>
      </c>
      <c r="U12" s="13">
        <f t="shared" ref="U12:U23" si="1">D12/(D12+E12+F12+G12+C12)*100</f>
        <v>40.384615384615387</v>
      </c>
      <c r="V12" s="13">
        <f t="shared" ref="V12:V23" si="2">E12/(E12+F12+G12+D12+C12)*100</f>
        <v>26.923076923076923</v>
      </c>
      <c r="W12" s="13">
        <f t="shared" ref="W12:W23" si="3">F12/(F12+G12+E12+D12+C12)*100</f>
        <v>11.538461538461538</v>
      </c>
      <c r="X12" s="40">
        <f t="shared" ref="X12:X23" si="4">G12/(C12+D12+E12+F12+G12)*100</f>
        <v>9.6153846153846168</v>
      </c>
      <c r="Y12" s="47">
        <f t="shared" ref="Y12:Y23" si="5">H12/(H12+I12+J12+K12+L12)*100</f>
        <v>7.6923076923076925</v>
      </c>
      <c r="Z12" s="13">
        <f t="shared" ref="Z12:Z23" si="6">I12/(I12+J12+K12+L12+H12)*100</f>
        <v>28.846153846153843</v>
      </c>
      <c r="AA12" s="13">
        <f t="shared" ref="AA12:AA23" si="7">J12/(J12+K12+L12+I12+H12)*100</f>
        <v>0</v>
      </c>
      <c r="AB12" s="13">
        <f t="shared" ref="AB12:AB23" si="8">K12/(K12+L12+J12+I12+H12)*100</f>
        <v>13.461538461538462</v>
      </c>
      <c r="AC12" s="48">
        <f t="shared" ref="AC12:AC23" si="9">L12/(H12+I12+J12+K12+L12)*100</f>
        <v>50</v>
      </c>
      <c r="AD12" s="35">
        <f t="shared" ref="AD12:AD23" si="10">M12/(M12+N12+O12+P12+Q12)*100</f>
        <v>5.7692307692307692</v>
      </c>
      <c r="AE12" s="13">
        <f t="shared" ref="AE12:AE23" si="11">N12/(N12+O12+P12+Q12+M12)*100</f>
        <v>13.461538461538462</v>
      </c>
      <c r="AF12" s="13">
        <f t="shared" ref="AF12:AF23" si="12">O12/(O12+P12+Q12+N12+M12)*100</f>
        <v>3.8461538461538463</v>
      </c>
      <c r="AG12" s="13">
        <f t="shared" ref="AG12:AG23" si="13">P12/(P12+Q12+O12+N12+M12)*100</f>
        <v>15.384615384615385</v>
      </c>
      <c r="AH12" s="13">
        <f t="shared" ref="AH12:AH23" si="14">Q12/(M12+N12+O12+P12+Q12)*100</f>
        <v>61.53846153846154</v>
      </c>
    </row>
    <row r="13" spans="1:34">
      <c r="B13" s="9" t="s">
        <v>7</v>
      </c>
      <c r="C13" s="10">
        <v>26</v>
      </c>
      <c r="D13" s="10">
        <v>103</v>
      </c>
      <c r="E13" s="10">
        <v>43</v>
      </c>
      <c r="F13" s="10">
        <v>13</v>
      </c>
      <c r="G13" s="63">
        <v>13</v>
      </c>
      <c r="H13" s="33">
        <v>24</v>
      </c>
      <c r="I13" s="10">
        <v>69</v>
      </c>
      <c r="J13" s="10">
        <v>11</v>
      </c>
      <c r="K13" s="10">
        <v>18</v>
      </c>
      <c r="L13" s="66">
        <v>76</v>
      </c>
      <c r="M13" s="60">
        <v>10</v>
      </c>
      <c r="N13" s="10">
        <v>37</v>
      </c>
      <c r="O13" s="10">
        <v>3</v>
      </c>
      <c r="P13" s="10">
        <v>25</v>
      </c>
      <c r="Q13" s="10">
        <v>123</v>
      </c>
      <c r="S13" s="9" t="s">
        <v>7</v>
      </c>
      <c r="T13" s="13">
        <f t="shared" si="0"/>
        <v>13.131313131313133</v>
      </c>
      <c r="U13" s="13">
        <f t="shared" si="1"/>
        <v>52.020202020202021</v>
      </c>
      <c r="V13" s="13">
        <f t="shared" si="2"/>
        <v>21.71717171717172</v>
      </c>
      <c r="W13" s="13">
        <f t="shared" si="3"/>
        <v>6.5656565656565666</v>
      </c>
      <c r="X13" s="40">
        <f t="shared" si="4"/>
        <v>6.5656565656565666</v>
      </c>
      <c r="Y13" s="47">
        <f t="shared" si="5"/>
        <v>12.121212121212121</v>
      </c>
      <c r="Z13" s="13">
        <f t="shared" si="6"/>
        <v>34.848484848484851</v>
      </c>
      <c r="AA13" s="13">
        <f t="shared" si="7"/>
        <v>5.5555555555555554</v>
      </c>
      <c r="AB13" s="13">
        <f t="shared" si="8"/>
        <v>9.0909090909090917</v>
      </c>
      <c r="AC13" s="48">
        <f t="shared" si="9"/>
        <v>38.383838383838381</v>
      </c>
      <c r="AD13" s="35">
        <f t="shared" si="10"/>
        <v>5.0505050505050502</v>
      </c>
      <c r="AE13" s="13">
        <f t="shared" si="11"/>
        <v>18.686868686868689</v>
      </c>
      <c r="AF13" s="13">
        <f t="shared" si="12"/>
        <v>1.5151515151515151</v>
      </c>
      <c r="AG13" s="13">
        <f t="shared" si="13"/>
        <v>12.626262626262626</v>
      </c>
      <c r="AH13" s="13">
        <f t="shared" si="14"/>
        <v>62.121212121212125</v>
      </c>
    </row>
    <row r="14" spans="1:34">
      <c r="B14" s="9" t="s">
        <v>8</v>
      </c>
      <c r="C14" s="10">
        <v>32</v>
      </c>
      <c r="D14" s="10">
        <v>130</v>
      </c>
      <c r="E14" s="10">
        <v>41</v>
      </c>
      <c r="F14" s="10">
        <v>18</v>
      </c>
      <c r="G14" s="63">
        <v>9</v>
      </c>
      <c r="H14" s="33">
        <v>18</v>
      </c>
      <c r="I14" s="10">
        <v>93</v>
      </c>
      <c r="J14" s="10">
        <v>18</v>
      </c>
      <c r="K14" s="10">
        <v>18</v>
      </c>
      <c r="L14" s="66">
        <v>83</v>
      </c>
      <c r="M14" s="60">
        <v>4</v>
      </c>
      <c r="N14" s="10">
        <v>45</v>
      </c>
      <c r="O14" s="10">
        <v>9</v>
      </c>
      <c r="P14" s="10">
        <v>22</v>
      </c>
      <c r="Q14" s="10">
        <v>150</v>
      </c>
      <c r="S14" s="9" t="s">
        <v>8</v>
      </c>
      <c r="T14" s="13">
        <f t="shared" si="0"/>
        <v>13.913043478260869</v>
      </c>
      <c r="U14" s="13">
        <f t="shared" si="1"/>
        <v>56.521739130434781</v>
      </c>
      <c r="V14" s="13">
        <f t="shared" si="2"/>
        <v>17.826086956521738</v>
      </c>
      <c r="W14" s="13">
        <f t="shared" si="3"/>
        <v>7.8260869565217401</v>
      </c>
      <c r="X14" s="40">
        <f t="shared" si="4"/>
        <v>3.9130434782608701</v>
      </c>
      <c r="Y14" s="47">
        <f t="shared" si="5"/>
        <v>7.8260869565217401</v>
      </c>
      <c r="Z14" s="13">
        <f t="shared" si="6"/>
        <v>40.434782608695649</v>
      </c>
      <c r="AA14" s="13">
        <f t="shared" si="7"/>
        <v>7.8260869565217401</v>
      </c>
      <c r="AB14" s="13">
        <f t="shared" si="8"/>
        <v>7.8260869565217401</v>
      </c>
      <c r="AC14" s="48">
        <f t="shared" si="9"/>
        <v>36.086956521739133</v>
      </c>
      <c r="AD14" s="35">
        <f t="shared" si="10"/>
        <v>1.7391304347826086</v>
      </c>
      <c r="AE14" s="13">
        <f t="shared" si="11"/>
        <v>19.565217391304348</v>
      </c>
      <c r="AF14" s="13">
        <f t="shared" si="12"/>
        <v>3.9130434782608701</v>
      </c>
      <c r="AG14" s="13">
        <f t="shared" si="13"/>
        <v>9.5652173913043477</v>
      </c>
      <c r="AH14" s="13">
        <f t="shared" si="14"/>
        <v>65.217391304347828</v>
      </c>
    </row>
    <row r="15" spans="1:34">
      <c r="B15" s="9" t="s">
        <v>9</v>
      </c>
      <c r="C15" s="10">
        <v>12</v>
      </c>
      <c r="D15" s="10">
        <v>80</v>
      </c>
      <c r="E15" s="10">
        <v>9</v>
      </c>
      <c r="F15" s="10">
        <v>1</v>
      </c>
      <c r="G15" s="63">
        <v>38</v>
      </c>
      <c r="H15" s="33">
        <v>4</v>
      </c>
      <c r="I15" s="10">
        <v>45</v>
      </c>
      <c r="J15" s="10">
        <v>16</v>
      </c>
      <c r="K15" s="10">
        <v>8</v>
      </c>
      <c r="L15" s="66">
        <v>67</v>
      </c>
      <c r="M15" s="60">
        <v>1</v>
      </c>
      <c r="N15" s="10">
        <v>42</v>
      </c>
      <c r="O15" s="10">
        <v>7</v>
      </c>
      <c r="P15" s="10">
        <v>12</v>
      </c>
      <c r="Q15" s="10">
        <v>78</v>
      </c>
      <c r="S15" s="9" t="s">
        <v>9</v>
      </c>
      <c r="T15" s="13">
        <f t="shared" si="0"/>
        <v>8.5714285714285712</v>
      </c>
      <c r="U15" s="13">
        <f t="shared" si="1"/>
        <v>57.142857142857139</v>
      </c>
      <c r="V15" s="13">
        <f t="shared" si="2"/>
        <v>6.4285714285714279</v>
      </c>
      <c r="W15" s="13">
        <f t="shared" si="3"/>
        <v>0.7142857142857143</v>
      </c>
      <c r="X15" s="40">
        <f t="shared" si="4"/>
        <v>27.142857142857142</v>
      </c>
      <c r="Y15" s="47">
        <f t="shared" si="5"/>
        <v>2.8571428571428572</v>
      </c>
      <c r="Z15" s="13">
        <f t="shared" si="6"/>
        <v>32.142857142857146</v>
      </c>
      <c r="AA15" s="13">
        <f t="shared" si="7"/>
        <v>11.428571428571429</v>
      </c>
      <c r="AB15" s="13">
        <f t="shared" si="8"/>
        <v>5.7142857142857144</v>
      </c>
      <c r="AC15" s="48">
        <f t="shared" si="9"/>
        <v>47.857142857142861</v>
      </c>
      <c r="AD15" s="35">
        <f t="shared" si="10"/>
        <v>0.7142857142857143</v>
      </c>
      <c r="AE15" s="13">
        <f t="shared" si="11"/>
        <v>30</v>
      </c>
      <c r="AF15" s="13">
        <f t="shared" si="12"/>
        <v>5</v>
      </c>
      <c r="AG15" s="13">
        <f t="shared" si="13"/>
        <v>8.5714285714285712</v>
      </c>
      <c r="AH15" s="13">
        <f t="shared" si="14"/>
        <v>55.714285714285715</v>
      </c>
    </row>
    <row r="16" spans="1:34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8"/>
      <c r="N16" s="8"/>
      <c r="O16" s="8"/>
      <c r="P16" s="8"/>
      <c r="Q16" s="8"/>
      <c r="S16" s="4" t="s">
        <v>71</v>
      </c>
      <c r="T16" s="8"/>
      <c r="U16" s="8"/>
      <c r="V16" s="8"/>
      <c r="W16" s="8"/>
      <c r="X16" s="62"/>
      <c r="Y16" s="32"/>
      <c r="Z16" s="8"/>
      <c r="AA16" s="8"/>
      <c r="AB16" s="8"/>
      <c r="AC16" s="65"/>
      <c r="AD16" s="8"/>
      <c r="AE16" s="8"/>
      <c r="AF16" s="8"/>
      <c r="AG16" s="8"/>
      <c r="AH16" s="8"/>
    </row>
    <row r="17" spans="2:34">
      <c r="B17" s="9" t="s">
        <v>64</v>
      </c>
      <c r="C17" s="10">
        <v>28</v>
      </c>
      <c r="D17" s="10">
        <v>129</v>
      </c>
      <c r="E17" s="10">
        <v>33</v>
      </c>
      <c r="F17" s="10">
        <v>12</v>
      </c>
      <c r="G17" s="63">
        <v>12</v>
      </c>
      <c r="H17" s="33">
        <v>17</v>
      </c>
      <c r="I17" s="10">
        <v>93</v>
      </c>
      <c r="J17" s="10">
        <v>9</v>
      </c>
      <c r="K17" s="10">
        <v>19</v>
      </c>
      <c r="L17" s="66">
        <v>76</v>
      </c>
      <c r="M17" s="60">
        <v>3</v>
      </c>
      <c r="N17" s="10">
        <v>48</v>
      </c>
      <c r="O17" s="10">
        <v>2</v>
      </c>
      <c r="P17" s="10">
        <v>30</v>
      </c>
      <c r="Q17" s="10">
        <v>131</v>
      </c>
      <c r="S17" s="9" t="s">
        <v>64</v>
      </c>
      <c r="T17" s="13">
        <f t="shared" si="0"/>
        <v>13.084112149532709</v>
      </c>
      <c r="U17" s="13">
        <f t="shared" si="1"/>
        <v>60.280373831775705</v>
      </c>
      <c r="V17" s="13">
        <f t="shared" si="2"/>
        <v>15.420560747663551</v>
      </c>
      <c r="W17" s="13">
        <f t="shared" si="3"/>
        <v>5.6074766355140184</v>
      </c>
      <c r="X17" s="40">
        <f t="shared" si="4"/>
        <v>5.6074766355140184</v>
      </c>
      <c r="Y17" s="47">
        <f t="shared" si="5"/>
        <v>7.9439252336448591</v>
      </c>
      <c r="Z17" s="13">
        <f t="shared" si="6"/>
        <v>43.457943925233643</v>
      </c>
      <c r="AA17" s="13">
        <f t="shared" si="7"/>
        <v>4.2056074766355138</v>
      </c>
      <c r="AB17" s="13">
        <f t="shared" si="8"/>
        <v>8.8785046728971952</v>
      </c>
      <c r="AC17" s="48">
        <f t="shared" si="9"/>
        <v>35.514018691588781</v>
      </c>
      <c r="AD17" s="35">
        <f t="shared" si="10"/>
        <v>1.4018691588785046</v>
      </c>
      <c r="AE17" s="13">
        <f t="shared" si="11"/>
        <v>22.429906542056074</v>
      </c>
      <c r="AF17" s="13">
        <f t="shared" si="12"/>
        <v>0.93457943925233633</v>
      </c>
      <c r="AG17" s="13">
        <f t="shared" si="13"/>
        <v>14.018691588785046</v>
      </c>
      <c r="AH17" s="13">
        <f t="shared" si="14"/>
        <v>61.214953271028037</v>
      </c>
    </row>
    <row r="18" spans="2:34">
      <c r="B18" s="9" t="s">
        <v>65</v>
      </c>
      <c r="C18" s="10">
        <v>6</v>
      </c>
      <c r="D18" s="10">
        <v>16</v>
      </c>
      <c r="E18" s="10">
        <v>9</v>
      </c>
      <c r="F18" s="10">
        <v>1</v>
      </c>
      <c r="G18" s="63">
        <v>3</v>
      </c>
      <c r="H18" s="33">
        <v>2</v>
      </c>
      <c r="I18" s="10">
        <v>12</v>
      </c>
      <c r="J18" s="10">
        <v>2</v>
      </c>
      <c r="K18" s="10">
        <v>3</v>
      </c>
      <c r="L18" s="66">
        <v>16</v>
      </c>
      <c r="M18" s="60">
        <v>1</v>
      </c>
      <c r="N18" s="10">
        <v>5</v>
      </c>
      <c r="O18" s="10">
        <v>2</v>
      </c>
      <c r="P18" s="10">
        <v>6</v>
      </c>
      <c r="Q18" s="10">
        <v>21</v>
      </c>
      <c r="S18" s="9" t="s">
        <v>65</v>
      </c>
      <c r="T18" s="13">
        <f t="shared" si="0"/>
        <v>17.142857142857142</v>
      </c>
      <c r="U18" s="13">
        <f t="shared" si="1"/>
        <v>45.714285714285715</v>
      </c>
      <c r="V18" s="13">
        <f t="shared" si="2"/>
        <v>25.714285714285712</v>
      </c>
      <c r="W18" s="13">
        <f t="shared" si="3"/>
        <v>2.8571428571428572</v>
      </c>
      <c r="X18" s="40">
        <f t="shared" si="4"/>
        <v>8.5714285714285712</v>
      </c>
      <c r="Y18" s="47">
        <f t="shared" si="5"/>
        <v>5.7142857142857144</v>
      </c>
      <c r="Z18" s="13">
        <f t="shared" si="6"/>
        <v>34.285714285714285</v>
      </c>
      <c r="AA18" s="13">
        <f t="shared" si="7"/>
        <v>5.7142857142857144</v>
      </c>
      <c r="AB18" s="13">
        <f t="shared" si="8"/>
        <v>8.5714285714285712</v>
      </c>
      <c r="AC18" s="48">
        <f t="shared" si="9"/>
        <v>45.714285714285715</v>
      </c>
      <c r="AD18" s="35">
        <f t="shared" si="10"/>
        <v>2.8571428571428572</v>
      </c>
      <c r="AE18" s="13">
        <f t="shared" si="11"/>
        <v>14.285714285714285</v>
      </c>
      <c r="AF18" s="13">
        <f t="shared" si="12"/>
        <v>5.7142857142857144</v>
      </c>
      <c r="AG18" s="13">
        <f t="shared" si="13"/>
        <v>17.142857142857142</v>
      </c>
      <c r="AH18" s="13">
        <f t="shared" si="14"/>
        <v>60</v>
      </c>
    </row>
    <row r="19" spans="2:34">
      <c r="B19" s="9" t="s">
        <v>66</v>
      </c>
      <c r="C19" s="10">
        <v>23</v>
      </c>
      <c r="D19" s="10">
        <v>100</v>
      </c>
      <c r="E19" s="10">
        <v>26</v>
      </c>
      <c r="F19" s="10">
        <v>11</v>
      </c>
      <c r="G19" s="63">
        <v>36</v>
      </c>
      <c r="H19" s="33">
        <v>15</v>
      </c>
      <c r="I19" s="10">
        <v>72</v>
      </c>
      <c r="J19" s="10">
        <v>15</v>
      </c>
      <c r="K19" s="10">
        <v>20</v>
      </c>
      <c r="L19" s="66">
        <v>74</v>
      </c>
      <c r="M19" s="60">
        <v>6</v>
      </c>
      <c r="N19" s="10">
        <v>50</v>
      </c>
      <c r="O19" s="10">
        <v>6</v>
      </c>
      <c r="P19" s="10">
        <v>17</v>
      </c>
      <c r="Q19" s="10">
        <v>117</v>
      </c>
      <c r="S19" s="9" t="s">
        <v>66</v>
      </c>
      <c r="T19" s="13">
        <f t="shared" si="0"/>
        <v>11.73469387755102</v>
      </c>
      <c r="U19" s="13">
        <f t="shared" si="1"/>
        <v>51.020408163265309</v>
      </c>
      <c r="V19" s="13">
        <f t="shared" si="2"/>
        <v>13.26530612244898</v>
      </c>
      <c r="W19" s="13">
        <f t="shared" si="3"/>
        <v>5.6122448979591839</v>
      </c>
      <c r="X19" s="40">
        <f t="shared" si="4"/>
        <v>18.367346938775512</v>
      </c>
      <c r="Y19" s="47">
        <f t="shared" si="5"/>
        <v>7.6530612244897958</v>
      </c>
      <c r="Z19" s="13">
        <f t="shared" si="6"/>
        <v>36.734693877551024</v>
      </c>
      <c r="AA19" s="13">
        <f t="shared" si="7"/>
        <v>7.6530612244897958</v>
      </c>
      <c r="AB19" s="13">
        <f t="shared" si="8"/>
        <v>10.204081632653061</v>
      </c>
      <c r="AC19" s="48">
        <f t="shared" si="9"/>
        <v>37.755102040816325</v>
      </c>
      <c r="AD19" s="35">
        <f t="shared" si="10"/>
        <v>3.0612244897959182</v>
      </c>
      <c r="AE19" s="13">
        <f t="shared" si="11"/>
        <v>25.510204081632654</v>
      </c>
      <c r="AF19" s="13">
        <f t="shared" si="12"/>
        <v>3.0612244897959182</v>
      </c>
      <c r="AG19" s="13">
        <f t="shared" si="13"/>
        <v>8.6734693877551017</v>
      </c>
      <c r="AH19" s="13">
        <f t="shared" si="14"/>
        <v>59.693877551020414</v>
      </c>
    </row>
    <row r="20" spans="2:34">
      <c r="B20" s="9" t="s">
        <v>67</v>
      </c>
      <c r="C20" s="10">
        <v>2</v>
      </c>
      <c r="D20" s="10">
        <v>11</v>
      </c>
      <c r="E20" s="10">
        <v>5</v>
      </c>
      <c r="F20" s="10">
        <v>0</v>
      </c>
      <c r="G20" s="63">
        <v>3</v>
      </c>
      <c r="H20" s="33">
        <v>0</v>
      </c>
      <c r="I20" s="10">
        <v>7</v>
      </c>
      <c r="J20" s="10">
        <v>1</v>
      </c>
      <c r="K20" s="10">
        <v>0</v>
      </c>
      <c r="L20" s="66">
        <v>13</v>
      </c>
      <c r="M20" s="60">
        <v>0</v>
      </c>
      <c r="N20" s="10">
        <v>3</v>
      </c>
      <c r="O20" s="10">
        <v>0</v>
      </c>
      <c r="P20" s="10">
        <v>0</v>
      </c>
      <c r="Q20" s="10">
        <v>18</v>
      </c>
      <c r="S20" s="9" t="s">
        <v>67</v>
      </c>
      <c r="T20" s="13">
        <f t="shared" si="0"/>
        <v>9.5238095238095237</v>
      </c>
      <c r="U20" s="13">
        <f t="shared" si="1"/>
        <v>52.380952380952387</v>
      </c>
      <c r="V20" s="13">
        <f t="shared" si="2"/>
        <v>23.809523809523807</v>
      </c>
      <c r="W20" s="13">
        <f t="shared" si="3"/>
        <v>0</v>
      </c>
      <c r="X20" s="40">
        <f t="shared" si="4"/>
        <v>14.285714285714285</v>
      </c>
      <c r="Y20" s="47">
        <f t="shared" si="5"/>
        <v>0</v>
      </c>
      <c r="Z20" s="13">
        <f t="shared" si="6"/>
        <v>33.333333333333329</v>
      </c>
      <c r="AA20" s="13">
        <f t="shared" si="7"/>
        <v>4.7619047619047619</v>
      </c>
      <c r="AB20" s="13">
        <f t="shared" si="8"/>
        <v>0</v>
      </c>
      <c r="AC20" s="48">
        <f t="shared" si="9"/>
        <v>61.904761904761905</v>
      </c>
      <c r="AD20" s="35">
        <f t="shared" si="10"/>
        <v>0</v>
      </c>
      <c r="AE20" s="13">
        <f t="shared" si="11"/>
        <v>14.285714285714285</v>
      </c>
      <c r="AF20" s="13">
        <f t="shared" si="12"/>
        <v>0</v>
      </c>
      <c r="AG20" s="13">
        <f t="shared" si="13"/>
        <v>0</v>
      </c>
      <c r="AH20" s="13">
        <f t="shared" si="14"/>
        <v>85.714285714285708</v>
      </c>
    </row>
    <row r="21" spans="2:34">
      <c r="B21" s="9" t="s">
        <v>68</v>
      </c>
      <c r="C21" s="10">
        <v>10</v>
      </c>
      <c r="D21" s="10">
        <v>26</v>
      </c>
      <c r="E21" s="10">
        <v>15</v>
      </c>
      <c r="F21" s="10">
        <v>5</v>
      </c>
      <c r="G21" s="63">
        <v>5</v>
      </c>
      <c r="H21" s="33">
        <v>11</v>
      </c>
      <c r="I21" s="10">
        <v>14</v>
      </c>
      <c r="J21" s="10">
        <v>13</v>
      </c>
      <c r="K21" s="10">
        <v>4</v>
      </c>
      <c r="L21" s="66">
        <v>19</v>
      </c>
      <c r="M21" s="60">
        <v>6</v>
      </c>
      <c r="N21" s="10">
        <v>8</v>
      </c>
      <c r="O21" s="10">
        <v>8</v>
      </c>
      <c r="P21" s="10">
        <v>6</v>
      </c>
      <c r="Q21" s="10">
        <v>33</v>
      </c>
      <c r="S21" s="9" t="s">
        <v>68</v>
      </c>
      <c r="T21" s="13">
        <f t="shared" si="0"/>
        <v>16.393442622950818</v>
      </c>
      <c r="U21" s="13">
        <f t="shared" si="1"/>
        <v>42.622950819672127</v>
      </c>
      <c r="V21" s="13">
        <f t="shared" si="2"/>
        <v>24.590163934426229</v>
      </c>
      <c r="W21" s="13">
        <f t="shared" si="3"/>
        <v>8.1967213114754092</v>
      </c>
      <c r="X21" s="40">
        <f t="shared" si="4"/>
        <v>8.1967213114754092</v>
      </c>
      <c r="Y21" s="47">
        <f t="shared" si="5"/>
        <v>18.032786885245901</v>
      </c>
      <c r="Z21" s="13">
        <f t="shared" si="6"/>
        <v>22.950819672131146</v>
      </c>
      <c r="AA21" s="13">
        <f t="shared" si="7"/>
        <v>21.311475409836063</v>
      </c>
      <c r="AB21" s="13">
        <f t="shared" si="8"/>
        <v>6.557377049180328</v>
      </c>
      <c r="AC21" s="48">
        <f t="shared" si="9"/>
        <v>31.147540983606557</v>
      </c>
      <c r="AD21" s="35">
        <f t="shared" si="10"/>
        <v>9.8360655737704921</v>
      </c>
      <c r="AE21" s="13">
        <f t="shared" si="11"/>
        <v>13.114754098360656</v>
      </c>
      <c r="AF21" s="13">
        <f t="shared" si="12"/>
        <v>13.114754098360656</v>
      </c>
      <c r="AG21" s="13">
        <f t="shared" si="13"/>
        <v>9.8360655737704921</v>
      </c>
      <c r="AH21" s="13">
        <f t="shared" si="14"/>
        <v>54.098360655737707</v>
      </c>
    </row>
    <row r="22" spans="2:34">
      <c r="B22" s="9" t="s">
        <v>69</v>
      </c>
      <c r="C22" s="10">
        <v>0</v>
      </c>
      <c r="D22" s="10">
        <v>7</v>
      </c>
      <c r="E22" s="10">
        <v>7</v>
      </c>
      <c r="F22" s="10">
        <v>3</v>
      </c>
      <c r="G22" s="63">
        <v>1</v>
      </c>
      <c r="H22" s="33">
        <v>1</v>
      </c>
      <c r="I22" s="10">
        <v>1</v>
      </c>
      <c r="J22" s="10">
        <v>2</v>
      </c>
      <c r="K22" s="10">
        <v>1</v>
      </c>
      <c r="L22" s="66">
        <v>13</v>
      </c>
      <c r="M22" s="60">
        <v>0</v>
      </c>
      <c r="N22" s="10">
        <v>1</v>
      </c>
      <c r="O22" s="10">
        <v>1</v>
      </c>
      <c r="P22" s="10">
        <v>2</v>
      </c>
      <c r="Q22" s="10">
        <v>14</v>
      </c>
      <c r="S22" s="9" t="s">
        <v>69</v>
      </c>
      <c r="T22" s="13">
        <f t="shared" si="0"/>
        <v>0</v>
      </c>
      <c r="U22" s="13">
        <f t="shared" si="1"/>
        <v>38.888888888888893</v>
      </c>
      <c r="V22" s="13">
        <f t="shared" si="2"/>
        <v>38.888888888888893</v>
      </c>
      <c r="W22" s="13">
        <f t="shared" si="3"/>
        <v>16.666666666666664</v>
      </c>
      <c r="X22" s="40">
        <f t="shared" si="4"/>
        <v>5.5555555555555554</v>
      </c>
      <c r="Y22" s="47">
        <f t="shared" si="5"/>
        <v>5.5555555555555554</v>
      </c>
      <c r="Z22" s="13">
        <f t="shared" si="6"/>
        <v>5.5555555555555554</v>
      </c>
      <c r="AA22" s="13">
        <f t="shared" si="7"/>
        <v>11.111111111111111</v>
      </c>
      <c r="AB22" s="13">
        <f t="shared" si="8"/>
        <v>5.5555555555555554</v>
      </c>
      <c r="AC22" s="48">
        <f t="shared" si="9"/>
        <v>72.222222222222214</v>
      </c>
      <c r="AD22" s="35">
        <f t="shared" si="10"/>
        <v>0</v>
      </c>
      <c r="AE22" s="13">
        <f t="shared" si="11"/>
        <v>5.5555555555555554</v>
      </c>
      <c r="AF22" s="13">
        <f t="shared" si="12"/>
        <v>5.5555555555555554</v>
      </c>
      <c r="AG22" s="13">
        <f t="shared" si="13"/>
        <v>11.111111111111111</v>
      </c>
      <c r="AH22" s="13">
        <f t="shared" si="14"/>
        <v>77.777777777777786</v>
      </c>
    </row>
    <row r="23" spans="2:34">
      <c r="B23" s="9" t="s">
        <v>70</v>
      </c>
      <c r="C23" s="10">
        <v>7</v>
      </c>
      <c r="D23" s="10">
        <v>45</v>
      </c>
      <c r="E23" s="10">
        <v>12</v>
      </c>
      <c r="F23" s="10">
        <v>6</v>
      </c>
      <c r="G23" s="63">
        <v>5</v>
      </c>
      <c r="H23" s="33">
        <v>4</v>
      </c>
      <c r="I23" s="10">
        <v>23</v>
      </c>
      <c r="J23" s="10">
        <v>3</v>
      </c>
      <c r="K23" s="10">
        <v>4</v>
      </c>
      <c r="L23" s="66">
        <v>41</v>
      </c>
      <c r="M23" s="60">
        <v>2</v>
      </c>
      <c r="N23" s="10">
        <v>16</v>
      </c>
      <c r="O23" s="10">
        <v>2</v>
      </c>
      <c r="P23" s="10">
        <v>6</v>
      </c>
      <c r="Q23" s="10">
        <v>49</v>
      </c>
      <c r="S23" s="9" t="s">
        <v>70</v>
      </c>
      <c r="T23" s="13">
        <f t="shared" si="0"/>
        <v>9.3333333333333339</v>
      </c>
      <c r="U23" s="13">
        <f t="shared" si="1"/>
        <v>60</v>
      </c>
      <c r="V23" s="13">
        <f t="shared" si="2"/>
        <v>16</v>
      </c>
      <c r="W23" s="13">
        <f t="shared" si="3"/>
        <v>8</v>
      </c>
      <c r="X23" s="40">
        <f t="shared" si="4"/>
        <v>6.666666666666667</v>
      </c>
      <c r="Y23" s="47">
        <f t="shared" si="5"/>
        <v>5.3333333333333339</v>
      </c>
      <c r="Z23" s="13">
        <f t="shared" si="6"/>
        <v>30.666666666666664</v>
      </c>
      <c r="AA23" s="13">
        <f t="shared" si="7"/>
        <v>4</v>
      </c>
      <c r="AB23" s="13">
        <f t="shared" si="8"/>
        <v>5.3333333333333339</v>
      </c>
      <c r="AC23" s="48">
        <f t="shared" si="9"/>
        <v>54.666666666666664</v>
      </c>
      <c r="AD23" s="35">
        <f t="shared" si="10"/>
        <v>2.666666666666667</v>
      </c>
      <c r="AE23" s="13">
        <f t="shared" si="11"/>
        <v>21.333333333333336</v>
      </c>
      <c r="AF23" s="13">
        <f t="shared" si="12"/>
        <v>2.666666666666667</v>
      </c>
      <c r="AG23" s="13">
        <f t="shared" si="13"/>
        <v>8</v>
      </c>
      <c r="AH23" s="13">
        <f t="shared" si="14"/>
        <v>65.333333333333329</v>
      </c>
    </row>
    <row r="24" spans="2:34">
      <c r="B24" s="4" t="s">
        <v>122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S24" s="4" t="s">
        <v>122</v>
      </c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2:34">
      <c r="B25" s="9" t="s">
        <v>123</v>
      </c>
      <c r="C25" s="10">
        <v>53</v>
      </c>
      <c r="D25" s="10">
        <v>207</v>
      </c>
      <c r="E25" s="10">
        <v>73</v>
      </c>
      <c r="F25" s="10">
        <v>27</v>
      </c>
      <c r="G25" s="63">
        <v>52</v>
      </c>
      <c r="H25" s="33">
        <v>36</v>
      </c>
      <c r="I25" s="10">
        <v>140</v>
      </c>
      <c r="J25" s="10">
        <v>34</v>
      </c>
      <c r="K25" s="10">
        <v>34</v>
      </c>
      <c r="L25" s="66">
        <v>168</v>
      </c>
      <c r="M25" s="60">
        <v>16</v>
      </c>
      <c r="N25" s="10">
        <v>93</v>
      </c>
      <c r="O25" s="10">
        <v>18</v>
      </c>
      <c r="P25" s="10">
        <v>43</v>
      </c>
      <c r="Q25" s="10">
        <v>242</v>
      </c>
      <c r="S25" s="9" t="s">
        <v>123</v>
      </c>
      <c r="T25" s="89">
        <f t="shared" ref="T25:T26" si="15">C25/(C25+D25+E25+F25+G25)*100</f>
        <v>12.864077669902912</v>
      </c>
      <c r="U25" s="89">
        <f t="shared" ref="U25:U26" si="16">D25/(D25+E25+F25+G25+C25)*100</f>
        <v>50.242718446601941</v>
      </c>
      <c r="V25" s="89">
        <f t="shared" ref="V25:V26" si="17">E25/(E25+F25+G25+D25+C25)*100</f>
        <v>17.718446601941746</v>
      </c>
      <c r="W25" s="89">
        <f t="shared" ref="W25:W26" si="18">F25/(F25+G25+E25+D25+C25)*100</f>
        <v>6.5533980582524274</v>
      </c>
      <c r="X25" s="91">
        <f t="shared" ref="X25:X26" si="19">G25/(C25+D25+E25+F25+G25)*100</f>
        <v>12.621359223300971</v>
      </c>
      <c r="Y25" s="94">
        <f t="shared" ref="Y25:Y26" si="20">H25/(H25+I25+J25+K25+L25)*100</f>
        <v>8.7378640776699026</v>
      </c>
      <c r="Z25" s="89">
        <f t="shared" ref="Z25:Z26" si="21">I25/(I25+J25+K25+L25+H25)*100</f>
        <v>33.980582524271846</v>
      </c>
      <c r="AA25" s="89">
        <f t="shared" ref="AA25:AA26" si="22">J25/(J25+K25+L25+I25+H25)*100</f>
        <v>8.2524271844660202</v>
      </c>
      <c r="AB25" s="89">
        <f t="shared" ref="AB25:AB26" si="23">K25/(K25+L25+J25+I25+H25)*100</f>
        <v>8.2524271844660202</v>
      </c>
      <c r="AC25" s="95">
        <f t="shared" ref="AC25:AC26" si="24">L25/(H25+I25+J25+K25+L25)*100</f>
        <v>40.776699029126213</v>
      </c>
      <c r="AD25" s="92">
        <f t="shared" ref="AD25:AD26" si="25">M25/(M25+N25+O25+P25+Q25)*100</f>
        <v>3.8834951456310676</v>
      </c>
      <c r="AE25" s="89">
        <f t="shared" ref="AE25:AE26" si="26">N25/(N25+O25+P25+Q25+M25)*100</f>
        <v>22.572815533980584</v>
      </c>
      <c r="AF25" s="89">
        <f t="shared" ref="AF25:AF26" si="27">O25/(O25+P25+Q25+N25+M25)*100</f>
        <v>4.3689320388349513</v>
      </c>
      <c r="AG25" s="89">
        <f t="shared" ref="AG25:AG26" si="28">P25/(P25+Q25+O25+N25+M25)*100</f>
        <v>10.436893203883495</v>
      </c>
      <c r="AH25" s="89">
        <f t="shared" ref="AH25:AH26" si="29">Q25/(M25+N25+O25+P25+Q25)*100</f>
        <v>58.737864077669897</v>
      </c>
    </row>
    <row r="26" spans="2:34">
      <c r="B26" s="9" t="s">
        <v>124</v>
      </c>
      <c r="C26" s="10">
        <v>23</v>
      </c>
      <c r="D26" s="10">
        <v>127</v>
      </c>
      <c r="E26" s="10">
        <v>34</v>
      </c>
      <c r="F26" s="10">
        <v>11</v>
      </c>
      <c r="G26" s="63">
        <v>13</v>
      </c>
      <c r="H26" s="33">
        <v>14</v>
      </c>
      <c r="I26" s="10">
        <v>82</v>
      </c>
      <c r="J26" s="10">
        <v>11</v>
      </c>
      <c r="K26" s="10">
        <v>17</v>
      </c>
      <c r="L26" s="66">
        <v>84</v>
      </c>
      <c r="M26" s="60">
        <v>2</v>
      </c>
      <c r="N26" s="10">
        <v>38</v>
      </c>
      <c r="O26" s="10">
        <v>3</v>
      </c>
      <c r="P26" s="10">
        <v>24</v>
      </c>
      <c r="Q26" s="10">
        <v>141</v>
      </c>
      <c r="S26" s="9" t="s">
        <v>124</v>
      </c>
      <c r="T26" s="89">
        <f t="shared" si="15"/>
        <v>11.057692307692307</v>
      </c>
      <c r="U26" s="89">
        <f t="shared" si="16"/>
        <v>61.057692307692314</v>
      </c>
      <c r="V26" s="89">
        <f t="shared" si="17"/>
        <v>16.346153846153847</v>
      </c>
      <c r="W26" s="89">
        <f t="shared" si="18"/>
        <v>5.2884615384615383</v>
      </c>
      <c r="X26" s="91">
        <f t="shared" si="19"/>
        <v>6.25</v>
      </c>
      <c r="Y26" s="94">
        <f t="shared" si="20"/>
        <v>6.7307692307692308</v>
      </c>
      <c r="Z26" s="89">
        <f t="shared" si="21"/>
        <v>39.42307692307692</v>
      </c>
      <c r="AA26" s="89">
        <f t="shared" si="22"/>
        <v>5.2884615384615383</v>
      </c>
      <c r="AB26" s="89">
        <f t="shared" si="23"/>
        <v>8.1730769230769234</v>
      </c>
      <c r="AC26" s="95">
        <f t="shared" si="24"/>
        <v>40.384615384615387</v>
      </c>
      <c r="AD26" s="92">
        <f t="shared" si="25"/>
        <v>0.96153846153846156</v>
      </c>
      <c r="AE26" s="89">
        <f t="shared" si="26"/>
        <v>18.269230769230766</v>
      </c>
      <c r="AF26" s="89">
        <f t="shared" si="27"/>
        <v>1.4423076923076923</v>
      </c>
      <c r="AG26" s="89">
        <f t="shared" si="28"/>
        <v>11.538461538461538</v>
      </c>
      <c r="AH26" s="89">
        <f t="shared" si="29"/>
        <v>67.788461538461547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L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1:12" ht="18">
      <c r="B1" s="1" t="s">
        <v>84</v>
      </c>
    </row>
    <row r="2" spans="1:12" ht="18">
      <c r="A2" s="76"/>
      <c r="B2" s="1" t="s">
        <v>125</v>
      </c>
    </row>
    <row r="3" spans="1:12">
      <c r="B3" s="79" t="s">
        <v>87</v>
      </c>
    </row>
    <row r="4" spans="1:12" ht="18" customHeight="1">
      <c r="B4" s="1" t="s">
        <v>101</v>
      </c>
      <c r="C4" s="1"/>
      <c r="D4" s="1"/>
      <c r="E4" s="1"/>
      <c r="F4" s="1"/>
    </row>
    <row r="5" spans="1:12" ht="4.5" customHeight="1"/>
    <row r="6" spans="1:12">
      <c r="B6" s="20" t="s">
        <v>81</v>
      </c>
      <c r="H6" s="20" t="s">
        <v>82</v>
      </c>
    </row>
    <row r="7" spans="1:12">
      <c r="B7" s="113" t="s">
        <v>0</v>
      </c>
      <c r="C7" s="113" t="s">
        <v>55</v>
      </c>
      <c r="D7" s="113"/>
      <c r="E7" s="113"/>
      <c r="F7" s="113"/>
      <c r="H7" s="113" t="s">
        <v>0</v>
      </c>
      <c r="I7" s="113" t="s">
        <v>49</v>
      </c>
      <c r="J7" s="113"/>
      <c r="K7" s="113"/>
      <c r="L7" s="113"/>
    </row>
    <row r="8" spans="1:12" ht="33.75">
      <c r="B8" s="114"/>
      <c r="C8" s="14" t="s">
        <v>56</v>
      </c>
      <c r="D8" s="14" t="s">
        <v>57</v>
      </c>
      <c r="E8" s="14" t="s">
        <v>58</v>
      </c>
      <c r="F8" s="14" t="s">
        <v>59</v>
      </c>
      <c r="H8" s="114"/>
      <c r="I8" s="14" t="s">
        <v>56</v>
      </c>
      <c r="J8" s="14" t="s">
        <v>57</v>
      </c>
      <c r="K8" s="14" t="s">
        <v>58</v>
      </c>
      <c r="L8" s="14" t="s">
        <v>59</v>
      </c>
    </row>
    <row r="9" spans="1:12">
      <c r="B9" s="4" t="s">
        <v>4</v>
      </c>
      <c r="C9" s="5"/>
      <c r="D9" s="5"/>
      <c r="E9" s="5"/>
      <c r="F9" s="5"/>
      <c r="H9" s="4" t="s">
        <v>4</v>
      </c>
      <c r="I9" s="5"/>
      <c r="J9" s="5"/>
      <c r="K9" s="5"/>
      <c r="L9" s="5"/>
    </row>
    <row r="10" spans="1:12">
      <c r="B10" s="6" t="s">
        <v>4</v>
      </c>
      <c r="C10" s="7">
        <v>3349</v>
      </c>
      <c r="D10" s="7">
        <v>238</v>
      </c>
      <c r="E10" s="7">
        <v>150</v>
      </c>
      <c r="F10" s="7">
        <v>648</v>
      </c>
      <c r="H10" s="6" t="s">
        <v>4</v>
      </c>
      <c r="I10" s="11">
        <f>C10/(C10+D10+E10+F10)*100</f>
        <v>76.374002280501713</v>
      </c>
      <c r="J10" s="11">
        <f>D10/(D10+E10+F10+C10)*100</f>
        <v>5.4275940706955534</v>
      </c>
      <c r="K10" s="11">
        <f>E10/(E10+F10+D10+C10)*100</f>
        <v>3.4207525655644244</v>
      </c>
      <c r="L10" s="11">
        <f>F10/(F10+E10+D10+C10)*100</f>
        <v>14.777651083238313</v>
      </c>
    </row>
    <row r="11" spans="1:12">
      <c r="B11" s="4" t="s">
        <v>5</v>
      </c>
      <c r="C11" s="8"/>
      <c r="D11" s="8"/>
      <c r="E11" s="8"/>
      <c r="F11" s="8"/>
      <c r="H11" s="4" t="s">
        <v>5</v>
      </c>
      <c r="I11" s="12"/>
      <c r="J11" s="12"/>
      <c r="K11" s="12"/>
      <c r="L11" s="12"/>
    </row>
    <row r="12" spans="1:12">
      <c r="B12" s="9" t="s">
        <v>6</v>
      </c>
      <c r="C12" s="10">
        <v>722</v>
      </c>
      <c r="D12" s="10">
        <v>77</v>
      </c>
      <c r="E12" s="10">
        <v>25</v>
      </c>
      <c r="F12" s="10">
        <v>144</v>
      </c>
      <c r="H12" s="9" t="s">
        <v>6</v>
      </c>
      <c r="I12" s="13">
        <f t="shared" ref="I12:I23" si="0">C12/(C12+D12+E12+F12)*100</f>
        <v>74.586776859504127</v>
      </c>
      <c r="J12" s="13">
        <f t="shared" ref="J12:J23" si="1">D12/(D12+E12+F12+C12)*100</f>
        <v>7.9545454545454541</v>
      </c>
      <c r="K12" s="13">
        <f t="shared" ref="K12:K23" si="2">E12/(E12+F12+D12+C12)*100</f>
        <v>2.5826446280991737</v>
      </c>
      <c r="L12" s="13">
        <f t="shared" ref="L12:L23" si="3">F12/(F12+E12+D12+C12)*100</f>
        <v>14.87603305785124</v>
      </c>
    </row>
    <row r="13" spans="1:12">
      <c r="B13" s="9" t="s">
        <v>7</v>
      </c>
      <c r="C13" s="10">
        <v>1195</v>
      </c>
      <c r="D13" s="10">
        <v>107</v>
      </c>
      <c r="E13" s="10">
        <v>46</v>
      </c>
      <c r="F13" s="10">
        <v>239</v>
      </c>
      <c r="H13" s="9" t="s">
        <v>7</v>
      </c>
      <c r="I13" s="13">
        <f t="shared" si="0"/>
        <v>75.299306868304981</v>
      </c>
      <c r="J13" s="13">
        <f t="shared" si="1"/>
        <v>6.7422810333963454</v>
      </c>
      <c r="K13" s="13">
        <f t="shared" si="2"/>
        <v>2.8985507246376812</v>
      </c>
      <c r="L13" s="13">
        <f t="shared" si="3"/>
        <v>15.059861373660995</v>
      </c>
    </row>
    <row r="14" spans="1:12">
      <c r="B14" s="9" t="s">
        <v>8</v>
      </c>
      <c r="C14" s="10">
        <v>952</v>
      </c>
      <c r="D14" s="10">
        <v>44</v>
      </c>
      <c r="E14" s="10">
        <v>57</v>
      </c>
      <c r="F14" s="10">
        <v>178</v>
      </c>
      <c r="H14" s="9" t="s">
        <v>8</v>
      </c>
      <c r="I14" s="13">
        <f t="shared" si="0"/>
        <v>77.335499593826157</v>
      </c>
      <c r="J14" s="13">
        <f t="shared" si="1"/>
        <v>3.5743298131600327</v>
      </c>
      <c r="K14" s="13">
        <f t="shared" si="2"/>
        <v>4.6303818034118605</v>
      </c>
      <c r="L14" s="13">
        <f t="shared" si="3"/>
        <v>14.45978878960195</v>
      </c>
    </row>
    <row r="15" spans="1:12">
      <c r="B15" s="9" t="s">
        <v>9</v>
      </c>
      <c r="C15" s="10">
        <v>480</v>
      </c>
      <c r="D15" s="10">
        <v>10</v>
      </c>
      <c r="E15" s="10">
        <v>22</v>
      </c>
      <c r="F15" s="10">
        <v>87</v>
      </c>
      <c r="H15" s="9" t="s">
        <v>9</v>
      </c>
      <c r="I15" s="13">
        <f t="shared" si="0"/>
        <v>80.133555926544247</v>
      </c>
      <c r="J15" s="13">
        <f t="shared" si="1"/>
        <v>1.669449081803005</v>
      </c>
      <c r="K15" s="13">
        <f t="shared" si="2"/>
        <v>3.672787979966611</v>
      </c>
      <c r="L15" s="13">
        <f t="shared" si="3"/>
        <v>14.524207011686144</v>
      </c>
    </row>
    <row r="16" spans="1:12">
      <c r="B16" s="4" t="s">
        <v>71</v>
      </c>
      <c r="C16" s="8"/>
      <c r="D16" s="8"/>
      <c r="E16" s="8"/>
      <c r="F16" s="8"/>
      <c r="H16" s="4" t="s">
        <v>71</v>
      </c>
      <c r="I16" s="8"/>
      <c r="J16" s="8"/>
      <c r="K16" s="8"/>
      <c r="L16" s="8"/>
    </row>
    <row r="17" spans="2:12">
      <c r="B17" s="9" t="s">
        <v>64</v>
      </c>
      <c r="C17" s="10">
        <v>955</v>
      </c>
      <c r="D17" s="10">
        <v>62</v>
      </c>
      <c r="E17" s="10">
        <v>50</v>
      </c>
      <c r="F17" s="10">
        <v>188</v>
      </c>
      <c r="H17" s="9" t="s">
        <v>64</v>
      </c>
      <c r="I17" s="13">
        <f t="shared" si="0"/>
        <v>76.095617529880471</v>
      </c>
      <c r="J17" s="13">
        <f t="shared" si="1"/>
        <v>4.9402390438247012</v>
      </c>
      <c r="K17" s="13">
        <f t="shared" si="2"/>
        <v>3.9840637450199203</v>
      </c>
      <c r="L17" s="13">
        <f t="shared" si="3"/>
        <v>14.9800796812749</v>
      </c>
    </row>
    <row r="18" spans="2:12">
      <c r="B18" s="9" t="s">
        <v>65</v>
      </c>
      <c r="C18" s="10">
        <v>406</v>
      </c>
      <c r="D18" s="10">
        <v>25</v>
      </c>
      <c r="E18" s="10">
        <v>16</v>
      </c>
      <c r="F18" s="10">
        <v>61</v>
      </c>
      <c r="H18" s="9" t="s">
        <v>65</v>
      </c>
      <c r="I18" s="13">
        <f t="shared" si="0"/>
        <v>79.921259842519689</v>
      </c>
      <c r="J18" s="13">
        <f t="shared" si="1"/>
        <v>4.9212598425196852</v>
      </c>
      <c r="K18" s="13">
        <f t="shared" si="2"/>
        <v>3.1496062992125982</v>
      </c>
      <c r="L18" s="13">
        <f t="shared" si="3"/>
        <v>12.007874015748031</v>
      </c>
    </row>
    <row r="19" spans="2:12">
      <c r="B19" s="9" t="s">
        <v>66</v>
      </c>
      <c r="C19" s="10">
        <v>1020</v>
      </c>
      <c r="D19" s="10">
        <v>80</v>
      </c>
      <c r="E19" s="10">
        <v>35</v>
      </c>
      <c r="F19" s="10">
        <v>194</v>
      </c>
      <c r="H19" s="9" t="s">
        <v>66</v>
      </c>
      <c r="I19" s="13">
        <f t="shared" si="0"/>
        <v>76.74943566591422</v>
      </c>
      <c r="J19" s="13">
        <f t="shared" si="1"/>
        <v>6.0195635816403312</v>
      </c>
      <c r="K19" s="13">
        <f t="shared" si="2"/>
        <v>2.6335590669676447</v>
      </c>
      <c r="L19" s="13">
        <f t="shared" si="3"/>
        <v>14.597441685477802</v>
      </c>
    </row>
    <row r="20" spans="2:12">
      <c r="B20" s="9" t="s">
        <v>67</v>
      </c>
      <c r="C20" s="10">
        <v>114</v>
      </c>
      <c r="D20" s="10">
        <v>6</v>
      </c>
      <c r="E20" s="10">
        <v>6</v>
      </c>
      <c r="F20" s="10">
        <v>25</v>
      </c>
      <c r="H20" s="9" t="s">
        <v>67</v>
      </c>
      <c r="I20" s="13">
        <f t="shared" si="0"/>
        <v>75.496688741721854</v>
      </c>
      <c r="J20" s="13">
        <f t="shared" si="1"/>
        <v>3.9735099337748347</v>
      </c>
      <c r="K20" s="13">
        <f t="shared" si="2"/>
        <v>3.9735099337748347</v>
      </c>
      <c r="L20" s="13">
        <f t="shared" si="3"/>
        <v>16.556291390728479</v>
      </c>
    </row>
    <row r="21" spans="2:12">
      <c r="B21" s="9" t="s">
        <v>68</v>
      </c>
      <c r="C21" s="10">
        <v>122</v>
      </c>
      <c r="D21" s="10">
        <v>17</v>
      </c>
      <c r="E21" s="10">
        <v>12</v>
      </c>
      <c r="F21" s="10">
        <v>56</v>
      </c>
      <c r="H21" s="9" t="s">
        <v>68</v>
      </c>
      <c r="I21" s="13">
        <f t="shared" si="0"/>
        <v>58.937198067632849</v>
      </c>
      <c r="J21" s="13">
        <f t="shared" si="1"/>
        <v>8.2125603864734309</v>
      </c>
      <c r="K21" s="13">
        <f t="shared" si="2"/>
        <v>5.7971014492753623</v>
      </c>
      <c r="L21" s="13">
        <f t="shared" si="3"/>
        <v>27.053140096618357</v>
      </c>
    </row>
    <row r="22" spans="2:12">
      <c r="B22" s="9" t="s">
        <v>69</v>
      </c>
      <c r="C22" s="10">
        <v>150</v>
      </c>
      <c r="D22" s="10">
        <v>9</v>
      </c>
      <c r="E22" s="10">
        <v>7</v>
      </c>
      <c r="F22" s="10">
        <v>26</v>
      </c>
      <c r="H22" s="9" t="s">
        <v>69</v>
      </c>
      <c r="I22" s="13">
        <f t="shared" si="0"/>
        <v>78.125</v>
      </c>
      <c r="J22" s="13">
        <f t="shared" si="1"/>
        <v>4.6875</v>
      </c>
      <c r="K22" s="13">
        <f t="shared" si="2"/>
        <v>3.6458333333333335</v>
      </c>
      <c r="L22" s="13">
        <f t="shared" si="3"/>
        <v>13.541666666666666</v>
      </c>
    </row>
    <row r="23" spans="2:12">
      <c r="B23" s="9" t="s">
        <v>70</v>
      </c>
      <c r="C23" s="10">
        <v>582</v>
      </c>
      <c r="D23" s="10">
        <v>39</v>
      </c>
      <c r="E23" s="10">
        <v>24</v>
      </c>
      <c r="F23" s="10">
        <v>98</v>
      </c>
      <c r="H23" s="9" t="s">
        <v>70</v>
      </c>
      <c r="I23" s="13">
        <f t="shared" si="0"/>
        <v>78.331090174966363</v>
      </c>
      <c r="J23" s="13">
        <f t="shared" si="1"/>
        <v>5.2489905787348583</v>
      </c>
      <c r="K23" s="13">
        <f t="shared" si="2"/>
        <v>3.2301480484522207</v>
      </c>
      <c r="L23" s="13">
        <f t="shared" si="3"/>
        <v>13.189771197846568</v>
      </c>
    </row>
    <row r="24" spans="2:12">
      <c r="B24" s="4" t="s">
        <v>122</v>
      </c>
      <c r="C24" s="19"/>
      <c r="D24" s="19"/>
      <c r="E24" s="19"/>
      <c r="H24" s="4" t="s">
        <v>122</v>
      </c>
      <c r="I24" s="19"/>
      <c r="J24" s="19"/>
      <c r="K24" s="19"/>
    </row>
    <row r="25" spans="2:12">
      <c r="B25" s="9" t="s">
        <v>123</v>
      </c>
      <c r="C25" s="10">
        <v>2455</v>
      </c>
      <c r="D25" s="10">
        <v>192</v>
      </c>
      <c r="E25" s="10">
        <v>94</v>
      </c>
      <c r="F25" s="10">
        <v>498</v>
      </c>
      <c r="H25" s="9" t="s">
        <v>123</v>
      </c>
      <c r="I25" s="89">
        <f t="shared" ref="I25:I26" si="4">C25/(C25+D25+E25+F25)*100</f>
        <v>75.794998456313678</v>
      </c>
      <c r="J25" s="89">
        <f t="shared" ref="J25:J26" si="5">D25/(D25+E25+F25+C25)*100</f>
        <v>5.9277554800864465</v>
      </c>
      <c r="K25" s="89">
        <f t="shared" ref="K25:K26" si="6">E25/(E25+F25+D25+C25)*100</f>
        <v>2.9021302871256562</v>
      </c>
      <c r="L25" s="89">
        <f t="shared" ref="L25:L26" si="7">F25/(F25+E25+D25+C25)*100</f>
        <v>15.375115776474221</v>
      </c>
    </row>
    <row r="26" spans="2:12">
      <c r="B26" s="9" t="s">
        <v>124</v>
      </c>
      <c r="C26" s="10">
        <v>894</v>
      </c>
      <c r="D26" s="10">
        <v>46</v>
      </c>
      <c r="E26" s="10">
        <v>56</v>
      </c>
      <c r="F26" s="10">
        <v>150</v>
      </c>
      <c r="H26" s="9" t="s">
        <v>124</v>
      </c>
      <c r="I26" s="89">
        <f t="shared" si="4"/>
        <v>78.010471204188477</v>
      </c>
      <c r="J26" s="89">
        <f t="shared" si="5"/>
        <v>4.0139616055846421</v>
      </c>
      <c r="K26" s="89">
        <f t="shared" si="6"/>
        <v>4.8865619546247814</v>
      </c>
      <c r="L26" s="89">
        <f t="shared" si="7"/>
        <v>13.089005235602095</v>
      </c>
    </row>
  </sheetData>
  <mergeCells count="4">
    <mergeCell ref="B7:B8"/>
    <mergeCell ref="C7:F7"/>
    <mergeCell ref="H7:H8"/>
    <mergeCell ref="I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1:18" ht="18">
      <c r="B1" s="1" t="s">
        <v>84</v>
      </c>
    </row>
    <row r="2" spans="1:18" ht="18">
      <c r="A2" s="76"/>
      <c r="B2" s="1" t="s">
        <v>125</v>
      </c>
    </row>
    <row r="3" spans="1:18">
      <c r="B3" s="79" t="s">
        <v>87</v>
      </c>
    </row>
    <row r="4" spans="1:18" ht="18" customHeight="1">
      <c r="B4" s="1" t="s">
        <v>102</v>
      </c>
      <c r="C4" s="1"/>
      <c r="D4" s="1"/>
      <c r="E4" s="1"/>
      <c r="F4" s="1"/>
      <c r="G4" s="1"/>
      <c r="H4" s="1"/>
    </row>
    <row r="6" spans="1:18">
      <c r="B6" s="20" t="s">
        <v>81</v>
      </c>
      <c r="J6" s="2" t="s">
        <v>82</v>
      </c>
    </row>
    <row r="7" spans="1:18" ht="22.5">
      <c r="B7" s="75" t="s">
        <v>0</v>
      </c>
      <c r="C7" s="75" t="s">
        <v>60</v>
      </c>
      <c r="D7" s="75" t="s">
        <v>61</v>
      </c>
      <c r="E7" s="75" t="s">
        <v>62</v>
      </c>
      <c r="F7" s="75" t="s">
        <v>63</v>
      </c>
      <c r="G7" s="75" t="s">
        <v>114</v>
      </c>
      <c r="H7" s="75" t="s">
        <v>29</v>
      </c>
      <c r="J7" s="75" t="s">
        <v>0</v>
      </c>
      <c r="K7" s="75" t="s">
        <v>60</v>
      </c>
      <c r="L7" s="75" t="s">
        <v>61</v>
      </c>
      <c r="M7" s="75" t="s">
        <v>62</v>
      </c>
      <c r="N7" s="75" t="s">
        <v>63</v>
      </c>
      <c r="O7" s="75" t="s">
        <v>114</v>
      </c>
      <c r="P7" s="75" t="s">
        <v>29</v>
      </c>
      <c r="R7" s="74"/>
    </row>
    <row r="8" spans="1:18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1:18">
      <c r="B9" s="6" t="s">
        <v>4</v>
      </c>
      <c r="C9" s="7">
        <v>10</v>
      </c>
      <c r="D9" s="7">
        <v>96</v>
      </c>
      <c r="E9" s="7">
        <v>4327</v>
      </c>
      <c r="F9" s="7">
        <v>261</v>
      </c>
      <c r="G9" s="7">
        <v>130</v>
      </c>
      <c r="H9" s="7">
        <v>942</v>
      </c>
      <c r="J9" s="6" t="s">
        <v>4</v>
      </c>
      <c r="K9" s="11">
        <f>C9/(C9+D9+E9+F9+G9+H9)*100</f>
        <v>0.17343045438779051</v>
      </c>
      <c r="L9" s="11">
        <f>D9/(D9+E9+F9+G9+H9+C9)*100</f>
        <v>1.6649323621227889</v>
      </c>
      <c r="M9" s="11">
        <f>E9/(E9+F9+G9+H9+D9+C9)*100</f>
        <v>75.043357613596953</v>
      </c>
      <c r="N9" s="11">
        <f>F9/(F9+G9+H9+D9+E9+C9)*100</f>
        <v>4.5265348595213322</v>
      </c>
      <c r="O9" s="11">
        <f>G9/(G9+H9+F9+E9+D9+C9)*100</f>
        <v>2.2545959070412764</v>
      </c>
      <c r="P9" s="11">
        <f>H9/(H9+G9+F9+E9+D9+C9)*100</f>
        <v>16.337148803329864</v>
      </c>
    </row>
    <row r="10" spans="1:18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8">
      <c r="B11" s="9" t="s">
        <v>6</v>
      </c>
      <c r="C11" s="10">
        <v>3</v>
      </c>
      <c r="D11" s="10">
        <v>19</v>
      </c>
      <c r="E11" s="10">
        <v>809</v>
      </c>
      <c r="F11" s="10">
        <v>42</v>
      </c>
      <c r="G11" s="10">
        <v>27</v>
      </c>
      <c r="H11" s="10">
        <v>267</v>
      </c>
      <c r="J11" s="9" t="s">
        <v>6</v>
      </c>
      <c r="K11" s="13">
        <f t="shared" ref="K11:K22" si="0">C11/(C11+D11+E11+F11+G11+H11)*100</f>
        <v>0.25706940874035988</v>
      </c>
      <c r="L11" s="13">
        <f t="shared" ref="L11:L22" si="1">D11/(D11+E11+F11+G11+H11+C11)*100</f>
        <v>1.6281062553556127</v>
      </c>
      <c r="M11" s="13">
        <f t="shared" ref="M11:M22" si="2">E11/(E11+F11+G11+H11+D11+C11)*100</f>
        <v>69.323050556983716</v>
      </c>
      <c r="N11" s="13">
        <f t="shared" ref="N11:N22" si="3">F11/(F11+G11+H11+D11+E11+C11)*100</f>
        <v>3.5989717223650386</v>
      </c>
      <c r="O11" s="13">
        <f t="shared" ref="O11:O22" si="4">G11/(G11+H11+F11+E11+D11+C11)*100</f>
        <v>2.3136246786632388</v>
      </c>
      <c r="P11" s="13">
        <f t="shared" ref="P11:P22" si="5">H11/(H11+G11+F11+E11+D11+C11)*100</f>
        <v>22.879177377892031</v>
      </c>
    </row>
    <row r="12" spans="1:18">
      <c r="B12" s="9" t="s">
        <v>7</v>
      </c>
      <c r="C12" s="10">
        <v>5</v>
      </c>
      <c r="D12" s="10">
        <v>41</v>
      </c>
      <c r="E12" s="10">
        <v>1521</v>
      </c>
      <c r="F12" s="10">
        <v>74</v>
      </c>
      <c r="G12" s="10">
        <v>56</v>
      </c>
      <c r="H12" s="10">
        <v>335</v>
      </c>
      <c r="J12" s="9" t="s">
        <v>7</v>
      </c>
      <c r="K12" s="13">
        <f t="shared" si="0"/>
        <v>0.24606299212598426</v>
      </c>
      <c r="L12" s="13">
        <f t="shared" si="1"/>
        <v>2.0177165354330708</v>
      </c>
      <c r="M12" s="13">
        <f t="shared" si="2"/>
        <v>74.852362204724415</v>
      </c>
      <c r="N12" s="13">
        <f t="shared" si="3"/>
        <v>3.6417322834645667</v>
      </c>
      <c r="O12" s="13">
        <f t="shared" si="4"/>
        <v>2.7559055118110236</v>
      </c>
      <c r="P12" s="13">
        <f t="shared" si="5"/>
        <v>16.486220472440944</v>
      </c>
    </row>
    <row r="13" spans="1:18">
      <c r="B13" s="9" t="s">
        <v>8</v>
      </c>
      <c r="C13" s="10">
        <v>2</v>
      </c>
      <c r="D13" s="10">
        <v>23</v>
      </c>
      <c r="E13" s="10">
        <v>1333</v>
      </c>
      <c r="F13" s="10">
        <v>90</v>
      </c>
      <c r="G13" s="10">
        <v>37</v>
      </c>
      <c r="H13" s="10">
        <v>239</v>
      </c>
      <c r="J13" s="9" t="s">
        <v>8</v>
      </c>
      <c r="K13" s="13">
        <f t="shared" si="0"/>
        <v>0.11600928074245939</v>
      </c>
      <c r="L13" s="13">
        <f t="shared" si="1"/>
        <v>1.334106728538283</v>
      </c>
      <c r="M13" s="13">
        <f t="shared" si="2"/>
        <v>77.320185614849194</v>
      </c>
      <c r="N13" s="13">
        <f t="shared" si="3"/>
        <v>5.2204176334106727</v>
      </c>
      <c r="O13" s="13">
        <f t="shared" si="4"/>
        <v>2.1461716937354987</v>
      </c>
      <c r="P13" s="13">
        <f t="shared" si="5"/>
        <v>13.863109048723899</v>
      </c>
    </row>
    <row r="14" spans="1:18">
      <c r="B14" s="9" t="s">
        <v>9</v>
      </c>
      <c r="C14" s="10">
        <v>0</v>
      </c>
      <c r="D14" s="10">
        <v>13</v>
      </c>
      <c r="E14" s="10">
        <v>664</v>
      </c>
      <c r="F14" s="10">
        <v>55</v>
      </c>
      <c r="G14" s="10">
        <v>10</v>
      </c>
      <c r="H14" s="10">
        <v>101</v>
      </c>
      <c r="J14" s="9" t="s">
        <v>9</v>
      </c>
      <c r="K14" s="13">
        <f t="shared" si="0"/>
        <v>0</v>
      </c>
      <c r="L14" s="13">
        <f t="shared" si="1"/>
        <v>1.5421115065243181</v>
      </c>
      <c r="M14" s="13">
        <f t="shared" si="2"/>
        <v>78.766310794780551</v>
      </c>
      <c r="N14" s="13">
        <f t="shared" si="3"/>
        <v>6.524317912218268</v>
      </c>
      <c r="O14" s="13">
        <f t="shared" si="4"/>
        <v>1.1862396204033214</v>
      </c>
      <c r="P14" s="13">
        <f t="shared" si="5"/>
        <v>11.981020166073547</v>
      </c>
    </row>
    <row r="15" spans="1:18">
      <c r="B15" s="4" t="s">
        <v>71</v>
      </c>
      <c r="C15" s="8"/>
      <c r="D15" s="8"/>
      <c r="E15" s="8"/>
      <c r="F15" s="8"/>
      <c r="G15" s="8"/>
      <c r="H15" s="8"/>
      <c r="J15" s="4" t="s">
        <v>71</v>
      </c>
      <c r="K15" s="8"/>
      <c r="L15" s="8"/>
      <c r="M15" s="8"/>
      <c r="N15" s="8"/>
      <c r="O15" s="8"/>
      <c r="P15" s="8"/>
      <c r="Q15" s="8"/>
      <c r="R15" s="8"/>
    </row>
    <row r="16" spans="1:18">
      <c r="B16" s="9" t="s">
        <v>64</v>
      </c>
      <c r="C16" s="10">
        <v>2</v>
      </c>
      <c r="D16" s="10">
        <v>22</v>
      </c>
      <c r="E16" s="10">
        <v>1360</v>
      </c>
      <c r="F16" s="10">
        <v>70</v>
      </c>
      <c r="G16" s="10">
        <v>16</v>
      </c>
      <c r="H16" s="10">
        <v>192</v>
      </c>
      <c r="J16" s="9" t="s">
        <v>64</v>
      </c>
      <c r="K16" s="13">
        <f t="shared" si="0"/>
        <v>0.12033694344163659</v>
      </c>
      <c r="L16" s="13">
        <f t="shared" si="1"/>
        <v>1.3237063778580023</v>
      </c>
      <c r="M16" s="13">
        <f t="shared" si="2"/>
        <v>81.829121540312883</v>
      </c>
      <c r="N16" s="13">
        <f t="shared" si="3"/>
        <v>4.2117930204572804</v>
      </c>
      <c r="O16" s="13">
        <f t="shared" si="4"/>
        <v>0.96269554753309272</v>
      </c>
      <c r="P16" s="13">
        <f t="shared" si="5"/>
        <v>11.552346570397113</v>
      </c>
    </row>
    <row r="17" spans="2:16">
      <c r="B17" s="9" t="s">
        <v>65</v>
      </c>
      <c r="C17" s="10">
        <v>1</v>
      </c>
      <c r="D17" s="10">
        <v>12</v>
      </c>
      <c r="E17" s="10">
        <v>468</v>
      </c>
      <c r="F17" s="10">
        <v>28</v>
      </c>
      <c r="G17" s="10">
        <v>18</v>
      </c>
      <c r="H17" s="10">
        <v>109</v>
      </c>
      <c r="J17" s="9" t="s">
        <v>65</v>
      </c>
      <c r="K17" s="13">
        <f t="shared" si="0"/>
        <v>0.15723270440251574</v>
      </c>
      <c r="L17" s="13">
        <f t="shared" si="1"/>
        <v>1.8867924528301887</v>
      </c>
      <c r="M17" s="13">
        <f t="shared" si="2"/>
        <v>73.584905660377359</v>
      </c>
      <c r="N17" s="13">
        <f t="shared" si="3"/>
        <v>4.4025157232704402</v>
      </c>
      <c r="O17" s="13">
        <f t="shared" si="4"/>
        <v>2.8301886792452833</v>
      </c>
      <c r="P17" s="13">
        <f t="shared" si="5"/>
        <v>17.138364779874212</v>
      </c>
    </row>
    <row r="18" spans="2:16">
      <c r="B18" s="9" t="s">
        <v>66</v>
      </c>
      <c r="C18" s="10">
        <v>6</v>
      </c>
      <c r="D18" s="10">
        <v>51</v>
      </c>
      <c r="E18" s="10">
        <v>1332</v>
      </c>
      <c r="F18" s="10">
        <v>79</v>
      </c>
      <c r="G18" s="10">
        <v>24</v>
      </c>
      <c r="H18" s="10">
        <v>256</v>
      </c>
      <c r="J18" s="9" t="s">
        <v>66</v>
      </c>
      <c r="K18" s="13">
        <f t="shared" si="0"/>
        <v>0.34324942791762014</v>
      </c>
      <c r="L18" s="13">
        <f t="shared" si="1"/>
        <v>2.917620137299771</v>
      </c>
      <c r="M18" s="13">
        <f t="shared" si="2"/>
        <v>76.201372997711672</v>
      </c>
      <c r="N18" s="13">
        <f t="shared" si="3"/>
        <v>4.5194508009153322</v>
      </c>
      <c r="O18" s="13">
        <f t="shared" si="4"/>
        <v>1.3729977116704806</v>
      </c>
      <c r="P18" s="13">
        <f t="shared" si="5"/>
        <v>14.645308924485127</v>
      </c>
    </row>
    <row r="19" spans="2:16">
      <c r="B19" s="9" t="s">
        <v>67</v>
      </c>
      <c r="C19" s="10">
        <v>1</v>
      </c>
      <c r="D19" s="10">
        <v>2</v>
      </c>
      <c r="E19" s="10">
        <v>150</v>
      </c>
      <c r="F19" s="10">
        <v>16</v>
      </c>
      <c r="G19" s="10">
        <v>3</v>
      </c>
      <c r="H19" s="10">
        <v>26</v>
      </c>
      <c r="J19" s="9" t="s">
        <v>67</v>
      </c>
      <c r="K19" s="13">
        <f t="shared" si="0"/>
        <v>0.50505050505050508</v>
      </c>
      <c r="L19" s="13">
        <f t="shared" si="1"/>
        <v>1.0101010101010102</v>
      </c>
      <c r="M19" s="13">
        <f t="shared" si="2"/>
        <v>75.757575757575751</v>
      </c>
      <c r="N19" s="13">
        <f t="shared" si="3"/>
        <v>8.0808080808080813</v>
      </c>
      <c r="O19" s="13">
        <f t="shared" si="4"/>
        <v>1.5151515151515151</v>
      </c>
      <c r="P19" s="13">
        <f t="shared" si="5"/>
        <v>13.131313131313133</v>
      </c>
    </row>
    <row r="20" spans="2:16">
      <c r="B20" s="9" t="s">
        <v>68</v>
      </c>
      <c r="C20" s="10">
        <v>0</v>
      </c>
      <c r="D20" s="10">
        <v>3</v>
      </c>
      <c r="E20" s="10">
        <v>163</v>
      </c>
      <c r="F20" s="10">
        <v>8</v>
      </c>
      <c r="G20" s="10">
        <v>30</v>
      </c>
      <c r="H20" s="10">
        <v>145</v>
      </c>
      <c r="J20" s="9" t="s">
        <v>68</v>
      </c>
      <c r="K20" s="13">
        <f t="shared" si="0"/>
        <v>0</v>
      </c>
      <c r="L20" s="13">
        <f t="shared" si="1"/>
        <v>0.8595988538681949</v>
      </c>
      <c r="M20" s="13">
        <f t="shared" si="2"/>
        <v>46.704871060171918</v>
      </c>
      <c r="N20" s="13">
        <f t="shared" si="3"/>
        <v>2.2922636103151861</v>
      </c>
      <c r="O20" s="13">
        <f t="shared" si="4"/>
        <v>8.5959885386819472</v>
      </c>
      <c r="P20" s="13">
        <f t="shared" si="5"/>
        <v>41.54727793696275</v>
      </c>
    </row>
    <row r="21" spans="2:16">
      <c r="B21" s="9" t="s">
        <v>69</v>
      </c>
      <c r="C21" s="10">
        <v>0</v>
      </c>
      <c r="D21" s="10">
        <v>0</v>
      </c>
      <c r="E21" s="10">
        <v>182</v>
      </c>
      <c r="F21" s="10">
        <v>15</v>
      </c>
      <c r="G21" s="10">
        <v>9</v>
      </c>
      <c r="H21" s="10">
        <v>28</v>
      </c>
      <c r="J21" s="9" t="s">
        <v>69</v>
      </c>
      <c r="K21" s="13">
        <f t="shared" si="0"/>
        <v>0</v>
      </c>
      <c r="L21" s="13">
        <f t="shared" si="1"/>
        <v>0</v>
      </c>
      <c r="M21" s="13">
        <f t="shared" si="2"/>
        <v>77.777777777777786</v>
      </c>
      <c r="N21" s="13">
        <f t="shared" si="3"/>
        <v>6.4102564102564097</v>
      </c>
      <c r="O21" s="13">
        <f t="shared" si="4"/>
        <v>3.8461538461538463</v>
      </c>
      <c r="P21" s="13">
        <f t="shared" si="5"/>
        <v>11.965811965811966</v>
      </c>
    </row>
    <row r="22" spans="2:16">
      <c r="B22" s="9" t="s">
        <v>70</v>
      </c>
      <c r="C22" s="10">
        <v>0</v>
      </c>
      <c r="D22" s="10">
        <v>6</v>
      </c>
      <c r="E22" s="10">
        <v>672</v>
      </c>
      <c r="F22" s="10">
        <v>45</v>
      </c>
      <c r="G22" s="10">
        <v>30</v>
      </c>
      <c r="H22" s="10">
        <v>186</v>
      </c>
      <c r="J22" s="9" t="s">
        <v>70</v>
      </c>
      <c r="K22" s="13">
        <f t="shared" si="0"/>
        <v>0</v>
      </c>
      <c r="L22" s="13">
        <f t="shared" si="1"/>
        <v>0.63897763578274758</v>
      </c>
      <c r="M22" s="13">
        <f t="shared" si="2"/>
        <v>71.565495207667723</v>
      </c>
      <c r="N22" s="13">
        <f t="shared" si="3"/>
        <v>4.7923322683706067</v>
      </c>
      <c r="O22" s="13">
        <f t="shared" si="4"/>
        <v>3.1948881789137378</v>
      </c>
      <c r="P22" s="13">
        <f t="shared" si="5"/>
        <v>19.808306709265175</v>
      </c>
    </row>
    <row r="23" spans="2:16">
      <c r="B23" s="4" t="s">
        <v>122</v>
      </c>
      <c r="C23" s="19"/>
      <c r="D23" s="19"/>
      <c r="E23" s="19"/>
      <c r="H23" s="4"/>
      <c r="I23" s="19"/>
      <c r="J23" s="4" t="s">
        <v>122</v>
      </c>
      <c r="K23" s="19"/>
      <c r="L23" s="19"/>
      <c r="M23" s="19"/>
      <c r="P23" s="4"/>
    </row>
    <row r="24" spans="2:16">
      <c r="B24" s="9" t="s">
        <v>123</v>
      </c>
      <c r="C24" s="10">
        <v>6</v>
      </c>
      <c r="D24" s="10">
        <v>71</v>
      </c>
      <c r="E24" s="10">
        <v>3112</v>
      </c>
      <c r="F24" s="10">
        <v>186</v>
      </c>
      <c r="G24" s="10">
        <v>102</v>
      </c>
      <c r="H24" s="10">
        <v>730</v>
      </c>
      <c r="I24" s="19"/>
      <c r="J24" s="9" t="s">
        <v>123</v>
      </c>
      <c r="K24" s="89">
        <f t="shared" ref="K24:K25" si="6">C24/(C24+D24+E24+F24+G24+H24)*100</f>
        <v>0.14261944378416924</v>
      </c>
      <c r="L24" s="89">
        <f t="shared" ref="L24:L25" si="7">D24/(D24+E24+F24+G24+H24+C24)*100</f>
        <v>1.6876634181126695</v>
      </c>
      <c r="M24" s="89">
        <f t="shared" ref="M24:M25" si="8">E24/(E24+F24+G24+H24+D24+C24)*100</f>
        <v>73.971951509389115</v>
      </c>
      <c r="N24" s="89">
        <f t="shared" ref="N24:N25" si="9">F24/(F24+G24+H24+D24+E24+C24)*100</f>
        <v>4.4212027573092465</v>
      </c>
      <c r="O24" s="89">
        <f t="shared" ref="O24:O25" si="10">G24/(G24+H24+F24+E24+D24+C24)*100</f>
        <v>2.4245305443308771</v>
      </c>
      <c r="P24" s="89">
        <f t="shared" ref="P24:P25" si="11">H24/(H24+G24+F24+E24+D24+C24)*100</f>
        <v>17.352032327073925</v>
      </c>
    </row>
    <row r="25" spans="2:16">
      <c r="B25" s="9" t="s">
        <v>124</v>
      </c>
      <c r="C25" s="10">
        <v>4</v>
      </c>
      <c r="D25" s="10">
        <v>25</v>
      </c>
      <c r="E25" s="10">
        <v>1215</v>
      </c>
      <c r="F25" s="10">
        <v>75</v>
      </c>
      <c r="G25" s="10">
        <v>28</v>
      </c>
      <c r="H25" s="10">
        <v>212</v>
      </c>
      <c r="I25" s="19"/>
      <c r="J25" s="9" t="s">
        <v>124</v>
      </c>
      <c r="K25" s="89">
        <f t="shared" si="6"/>
        <v>0.25657472738935211</v>
      </c>
      <c r="L25" s="89">
        <f t="shared" si="7"/>
        <v>1.603592046183451</v>
      </c>
      <c r="M25" s="89">
        <f t="shared" si="8"/>
        <v>77.934573444515721</v>
      </c>
      <c r="N25" s="89">
        <f t="shared" si="9"/>
        <v>4.8107761385503531</v>
      </c>
      <c r="O25" s="89">
        <f t="shared" si="10"/>
        <v>1.7960230917254651</v>
      </c>
      <c r="P25" s="89">
        <f t="shared" si="11"/>
        <v>13.598460551635663</v>
      </c>
    </row>
  </sheetData>
  <hyperlinks>
    <hyperlink ref="B3" location="Índice!A1" display="voltar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C22"/>
  <sheetViews>
    <sheetView showGridLines="0" zoomScaleNormal="100" workbookViewId="0">
      <selection activeCell="C22" sqref="C22"/>
    </sheetView>
  </sheetViews>
  <sheetFormatPr defaultRowHeight="15"/>
  <cols>
    <col min="1" max="1" width="3.5703125" customWidth="1"/>
    <col min="2" max="2" width="27.5703125" bestFit="1" customWidth="1"/>
    <col min="3" max="3" width="99.28515625" customWidth="1"/>
  </cols>
  <sheetData>
    <row r="1" spans="1:3" ht="18">
      <c r="B1" s="1" t="s">
        <v>84</v>
      </c>
    </row>
    <row r="2" spans="1:3" ht="18">
      <c r="A2" s="76"/>
      <c r="B2" s="1" t="s">
        <v>125</v>
      </c>
    </row>
    <row r="3" spans="1:3">
      <c r="B3" s="79" t="s">
        <v>87</v>
      </c>
    </row>
    <row r="4" spans="1:3" ht="18">
      <c r="B4" s="1" t="s">
        <v>103</v>
      </c>
    </row>
    <row r="5" spans="1:3" ht="8.25" customHeight="1"/>
    <row r="6" spans="1:3">
      <c r="B6" s="130" t="s">
        <v>5</v>
      </c>
      <c r="C6" s="131"/>
    </row>
    <row r="7" spans="1:3">
      <c r="B7" s="9" t="s">
        <v>6</v>
      </c>
      <c r="C7" s="80" t="s">
        <v>104</v>
      </c>
    </row>
    <row r="8" spans="1:3">
      <c r="B8" s="9" t="s">
        <v>7</v>
      </c>
      <c r="C8" s="80" t="s">
        <v>105</v>
      </c>
    </row>
    <row r="9" spans="1:3">
      <c r="B9" s="9" t="s">
        <v>8</v>
      </c>
      <c r="C9" s="80" t="s">
        <v>106</v>
      </c>
    </row>
    <row r="10" spans="1:3">
      <c r="B10" s="9" t="s">
        <v>9</v>
      </c>
      <c r="C10" s="80" t="s">
        <v>121</v>
      </c>
    </row>
    <row r="11" spans="1:3">
      <c r="B11" s="86"/>
      <c r="C11" s="87"/>
    </row>
    <row r="12" spans="1:3">
      <c r="B12" s="132" t="s">
        <v>71</v>
      </c>
      <c r="C12" s="133"/>
    </row>
    <row r="13" spans="1:3">
      <c r="B13" s="9" t="s">
        <v>64</v>
      </c>
      <c r="C13" s="80" t="s">
        <v>107</v>
      </c>
    </row>
    <row r="14" spans="1:3">
      <c r="B14" s="9" t="s">
        <v>65</v>
      </c>
      <c r="C14" s="80" t="s">
        <v>108</v>
      </c>
    </row>
    <row r="15" spans="1:3">
      <c r="B15" s="9" t="s">
        <v>66</v>
      </c>
      <c r="C15" s="80" t="s">
        <v>109</v>
      </c>
    </row>
    <row r="16" spans="1:3">
      <c r="B16" s="9" t="s">
        <v>67</v>
      </c>
      <c r="C16" s="80" t="s">
        <v>110</v>
      </c>
    </row>
    <row r="17" spans="2:3">
      <c r="B17" s="9" t="s">
        <v>68</v>
      </c>
      <c r="C17" s="80" t="s">
        <v>111</v>
      </c>
    </row>
    <row r="18" spans="2:3">
      <c r="B18" s="9" t="s">
        <v>69</v>
      </c>
      <c r="C18" s="80" t="s">
        <v>112</v>
      </c>
    </row>
    <row r="19" spans="2:3">
      <c r="B19" s="9" t="s">
        <v>70</v>
      </c>
      <c r="C19" s="80" t="s">
        <v>113</v>
      </c>
    </row>
    <row r="20" spans="2:3">
      <c r="B20" s="132" t="s">
        <v>122</v>
      </c>
      <c r="C20" s="133"/>
    </row>
    <row r="21" spans="2:3" ht="69.95" customHeight="1">
      <c r="B21" s="9" t="s">
        <v>123</v>
      </c>
      <c r="C21" s="88" t="s">
        <v>127</v>
      </c>
    </row>
    <row r="22" spans="2:3" ht="69.95" customHeight="1">
      <c r="B22" s="9" t="s">
        <v>124</v>
      </c>
      <c r="C22" s="88" t="s">
        <v>126</v>
      </c>
    </row>
  </sheetData>
  <mergeCells count="3">
    <mergeCell ref="B6:C6"/>
    <mergeCell ref="B12:C12"/>
    <mergeCell ref="B20:C20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>
      <c r="B1" s="1" t="s">
        <v>84</v>
      </c>
    </row>
    <row r="2" spans="1:24" ht="18">
      <c r="A2" s="76"/>
      <c r="B2" s="1" t="s">
        <v>125</v>
      </c>
    </row>
    <row r="3" spans="1:24">
      <c r="B3" s="79" t="s">
        <v>87</v>
      </c>
    </row>
    <row r="4" spans="1:24" ht="18" customHeight="1">
      <c r="B4" s="1" t="s">
        <v>88</v>
      </c>
      <c r="C4" s="1"/>
      <c r="D4" s="1"/>
      <c r="E4" s="1"/>
      <c r="F4" s="1"/>
      <c r="G4" s="1"/>
      <c r="H4" s="1"/>
      <c r="I4" s="1"/>
      <c r="J4" s="1"/>
      <c r="K4" s="1"/>
    </row>
    <row r="5" spans="1:24">
      <c r="B5" s="2"/>
      <c r="M5" s="2" t="s">
        <v>10</v>
      </c>
      <c r="U5" s="2" t="s">
        <v>10</v>
      </c>
    </row>
    <row r="6" spans="1:24">
      <c r="B6" s="101" t="s">
        <v>0</v>
      </c>
      <c r="C6" s="107" t="s">
        <v>72</v>
      </c>
      <c r="D6" s="107"/>
      <c r="E6" s="108"/>
      <c r="F6" s="104" t="s">
        <v>73</v>
      </c>
      <c r="G6" s="105"/>
      <c r="H6" s="105"/>
      <c r="I6" s="104" t="s">
        <v>80</v>
      </c>
      <c r="J6" s="105"/>
      <c r="K6" s="106"/>
      <c r="M6" s="101" t="s">
        <v>0</v>
      </c>
      <c r="N6" s="109" t="s">
        <v>72</v>
      </c>
      <c r="O6" s="107"/>
      <c r="P6" s="108"/>
      <c r="Q6" s="104" t="s">
        <v>73</v>
      </c>
      <c r="R6" s="105"/>
      <c r="S6" s="106"/>
      <c r="U6" s="101" t="s">
        <v>0</v>
      </c>
      <c r="V6" s="109" t="s">
        <v>83</v>
      </c>
      <c r="W6" s="107"/>
      <c r="X6" s="108"/>
    </row>
    <row r="7" spans="1:24" ht="27" customHeight="1">
      <c r="B7" s="102"/>
      <c r="C7" s="16" t="s">
        <v>77</v>
      </c>
      <c r="D7" s="3" t="s">
        <v>74</v>
      </c>
      <c r="E7" s="3" t="s">
        <v>75</v>
      </c>
      <c r="F7" s="15" t="s">
        <v>77</v>
      </c>
      <c r="G7" s="15" t="s">
        <v>74</v>
      </c>
      <c r="H7" s="15" t="s">
        <v>75</v>
      </c>
      <c r="I7" s="15" t="s">
        <v>77</v>
      </c>
      <c r="J7" s="15" t="s">
        <v>74</v>
      </c>
      <c r="K7" s="18" t="s">
        <v>75</v>
      </c>
      <c r="M7" s="102"/>
      <c r="N7" s="16" t="s">
        <v>77</v>
      </c>
      <c r="O7" s="3" t="s">
        <v>74</v>
      </c>
      <c r="P7" s="3" t="s">
        <v>75</v>
      </c>
      <c r="Q7" s="15" t="s">
        <v>77</v>
      </c>
      <c r="R7" s="15" t="s">
        <v>74</v>
      </c>
      <c r="S7" s="18" t="s">
        <v>75</v>
      </c>
      <c r="U7" s="102"/>
      <c r="V7" s="22" t="s">
        <v>77</v>
      </c>
      <c r="W7" s="3" t="s">
        <v>74</v>
      </c>
      <c r="X7" s="3" t="s">
        <v>75</v>
      </c>
    </row>
    <row r="8" spans="1:24">
      <c r="B8" s="103"/>
      <c r="C8" s="98" t="s">
        <v>76</v>
      </c>
      <c r="D8" s="99"/>
      <c r="E8" s="17" t="s">
        <v>78</v>
      </c>
      <c r="F8" s="98" t="s">
        <v>76</v>
      </c>
      <c r="G8" s="99"/>
      <c r="H8" s="17" t="s">
        <v>78</v>
      </c>
      <c r="I8" s="98" t="s">
        <v>79</v>
      </c>
      <c r="J8" s="100"/>
      <c r="K8" s="99"/>
      <c r="M8" s="103"/>
      <c r="N8" s="98" t="s">
        <v>79</v>
      </c>
      <c r="O8" s="100"/>
      <c r="P8" s="99"/>
      <c r="Q8" s="98" t="s">
        <v>79</v>
      </c>
      <c r="R8" s="100"/>
      <c r="S8" s="99"/>
      <c r="U8" s="103"/>
      <c r="V8" s="98" t="s">
        <v>79</v>
      </c>
      <c r="W8" s="100"/>
      <c r="X8" s="99"/>
    </row>
    <row r="9" spans="1:24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>
      <c r="B10" s="6" t="s">
        <v>4</v>
      </c>
      <c r="C10" s="7">
        <v>8883</v>
      </c>
      <c r="D10" s="7">
        <v>1138424</v>
      </c>
      <c r="E10" s="7">
        <v>207599.19500599999</v>
      </c>
      <c r="F10" s="7">
        <v>5830</v>
      </c>
      <c r="G10" s="7">
        <v>802942</v>
      </c>
      <c r="H10" s="7">
        <v>166889.43363700001</v>
      </c>
      <c r="I10" s="11">
        <f>F10/C10*100</f>
        <v>65.630980524597547</v>
      </c>
      <c r="J10" s="11">
        <f t="shared" ref="J10:K10" si="0">G10/D10*100</f>
        <v>70.531014806434158</v>
      </c>
      <c r="K10" s="11">
        <f t="shared" si="0"/>
        <v>80.390212318586592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99.999999999999986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65.630980524597547</v>
      </c>
      <c r="W10" s="11">
        <f t="shared" ref="W10:X10" si="2">G10/D10*100</f>
        <v>70.531014806434158</v>
      </c>
      <c r="X10" s="11">
        <f t="shared" si="2"/>
        <v>80.390212318586592</v>
      </c>
    </row>
    <row r="11" spans="1:24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>
      <c r="B12" s="9" t="s">
        <v>6</v>
      </c>
      <c r="C12" s="10">
        <v>1881</v>
      </c>
      <c r="D12" s="10">
        <v>9281</v>
      </c>
      <c r="E12" s="10">
        <v>1033.528879</v>
      </c>
      <c r="F12" s="10">
        <v>1194</v>
      </c>
      <c r="G12" s="10">
        <v>5997</v>
      </c>
      <c r="H12" s="10">
        <v>683.556738</v>
      </c>
      <c r="I12" s="13">
        <f t="shared" ref="I12:I26" si="3">F12/C12*100</f>
        <v>63.476874003189785</v>
      </c>
      <c r="J12" s="13">
        <f t="shared" ref="J12:J26" si="4">G12/D12*100</f>
        <v>64.615881909277022</v>
      </c>
      <c r="K12" s="13">
        <f t="shared" ref="K12:K26" si="5">H12/E12*100</f>
        <v>66.138136232959582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20.480274442538594</v>
      </c>
      <c r="R12" s="13">
        <f>G12/$G$10*100</f>
        <v>0.74687835485003895</v>
      </c>
      <c r="S12" s="13">
        <f>H12/$H$10*100</f>
        <v>0.40958658861938457</v>
      </c>
      <c r="U12" s="9" t="s">
        <v>6</v>
      </c>
      <c r="V12" s="13">
        <f t="shared" ref="V12:V22" si="6">F12/C12*100</f>
        <v>63.476874003189785</v>
      </c>
      <c r="W12" s="13">
        <f t="shared" ref="W12:W23" si="7">G12/D12*100</f>
        <v>64.615881909277022</v>
      </c>
      <c r="X12" s="13">
        <f t="shared" ref="X12:X23" si="8">H12/E12*100</f>
        <v>66.138136232959582</v>
      </c>
    </row>
    <row r="13" spans="1:24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2051</v>
      </c>
      <c r="G13" s="10">
        <v>43944</v>
      </c>
      <c r="H13" s="10">
        <v>5923.329737</v>
      </c>
      <c r="I13" s="13">
        <f t="shared" si="3"/>
        <v>62.378345498783446</v>
      </c>
      <c r="J13" s="13">
        <f t="shared" si="4"/>
        <v>63.01118439919702</v>
      </c>
      <c r="K13" s="13">
        <f t="shared" si="5"/>
        <v>64.120918880926681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35.18010291595197</v>
      </c>
      <c r="R13" s="13">
        <f t="shared" ref="R13:R15" si="13">G13/$G$10*100</f>
        <v>5.4728735076755237</v>
      </c>
      <c r="S13" s="13">
        <f t="shared" ref="S13:S15" si="14">H13/$H$10*100</f>
        <v>3.5492539029665546</v>
      </c>
      <c r="U13" s="9" t="s">
        <v>7</v>
      </c>
      <c r="V13" s="13">
        <f t="shared" si="6"/>
        <v>62.378345498783446</v>
      </c>
      <c r="W13" s="13">
        <f t="shared" si="7"/>
        <v>63.01118439919702</v>
      </c>
      <c r="X13" s="13">
        <f t="shared" si="8"/>
        <v>64.120918880926681</v>
      </c>
    </row>
    <row r="14" spans="1:24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1738</v>
      </c>
      <c r="G14" s="10">
        <v>165972</v>
      </c>
      <c r="H14" s="10">
        <v>25544.973967999998</v>
      </c>
      <c r="I14" s="13">
        <f t="shared" si="3"/>
        <v>68.050117462803456</v>
      </c>
      <c r="J14" s="13">
        <f t="shared" si="4"/>
        <v>67.778807790160613</v>
      </c>
      <c r="K14" s="13">
        <f t="shared" si="5"/>
        <v>69.430169275284243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29.811320754716981</v>
      </c>
      <c r="R14" s="13">
        <f t="shared" si="13"/>
        <v>20.670484294008784</v>
      </c>
      <c r="S14" s="13">
        <f t="shared" si="14"/>
        <v>15.306525650726746</v>
      </c>
      <c r="U14" s="9" t="s">
        <v>8</v>
      </c>
      <c r="V14" s="13">
        <f t="shared" si="6"/>
        <v>68.050117462803456</v>
      </c>
      <c r="W14" s="13">
        <f t="shared" si="7"/>
        <v>67.778807790160613</v>
      </c>
      <c r="X14" s="13">
        <f t="shared" si="8"/>
        <v>69.430169275284243</v>
      </c>
    </row>
    <row r="15" spans="1:24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847</v>
      </c>
      <c r="G15" s="10">
        <v>587029</v>
      </c>
      <c r="H15" s="10">
        <v>134737.573194</v>
      </c>
      <c r="I15" s="13">
        <f t="shared" si="3"/>
        <v>73.017241379310349</v>
      </c>
      <c r="J15" s="13">
        <f t="shared" si="4"/>
        <v>72.069659803813252</v>
      </c>
      <c r="K15" s="13">
        <f t="shared" si="5"/>
        <v>83.930032085242033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14.528301886792452</v>
      </c>
      <c r="R15" s="13">
        <f t="shared" si="13"/>
        <v>73.109763843465657</v>
      </c>
      <c r="S15" s="13">
        <f t="shared" si="14"/>
        <v>80.734633857687314</v>
      </c>
      <c r="U15" s="9" t="s">
        <v>9</v>
      </c>
      <c r="V15" s="13">
        <f t="shared" si="6"/>
        <v>73.017241379310349</v>
      </c>
      <c r="W15" s="13">
        <f t="shared" si="7"/>
        <v>72.069659803813252</v>
      </c>
      <c r="X15" s="13">
        <f t="shared" si="8"/>
        <v>83.930032085242033</v>
      </c>
    </row>
    <row r="16" spans="1:24">
      <c r="B16" s="4" t="s">
        <v>71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71</v>
      </c>
      <c r="N16" s="8"/>
      <c r="O16" s="8"/>
      <c r="P16" s="8"/>
      <c r="Q16" s="8"/>
      <c r="R16" s="8"/>
      <c r="S16" s="8"/>
      <c r="U16" s="4" t="s">
        <v>71</v>
      </c>
      <c r="V16" s="8"/>
      <c r="W16" s="8"/>
      <c r="X16" s="8"/>
    </row>
    <row r="17" spans="2:24">
      <c r="B17" s="9" t="s">
        <v>64</v>
      </c>
      <c r="C17" s="10">
        <v>2496</v>
      </c>
      <c r="D17" s="10">
        <v>331316</v>
      </c>
      <c r="E17" s="10">
        <v>84051.342176999999</v>
      </c>
      <c r="F17" s="10">
        <v>1671</v>
      </c>
      <c r="G17" s="10">
        <v>233091</v>
      </c>
      <c r="H17" s="10">
        <v>67928.593074000004</v>
      </c>
      <c r="I17" s="13">
        <f t="shared" si="3"/>
        <v>66.947115384615387</v>
      </c>
      <c r="J17" s="13">
        <f t="shared" si="4"/>
        <v>70.353076820920208</v>
      </c>
      <c r="K17" s="13">
        <f t="shared" si="5"/>
        <v>80.817975435719021</v>
      </c>
      <c r="M17" s="9" t="s">
        <v>64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28.662092624356777</v>
      </c>
      <c r="R17" s="13">
        <f>G17/$G$10*100</f>
        <v>29.029618577680576</v>
      </c>
      <c r="S17" s="13">
        <f>H17/$H$10*100</f>
        <v>40.702752471286466</v>
      </c>
      <c r="U17" s="9" t="s">
        <v>64</v>
      </c>
      <c r="V17" s="13">
        <f t="shared" si="6"/>
        <v>66.947115384615387</v>
      </c>
      <c r="W17" s="13">
        <f t="shared" si="7"/>
        <v>70.353076820920208</v>
      </c>
      <c r="X17" s="13">
        <f t="shared" si="8"/>
        <v>80.817975435719021</v>
      </c>
    </row>
    <row r="18" spans="2:24">
      <c r="B18" s="9" t="s">
        <v>65</v>
      </c>
      <c r="C18" s="10">
        <v>1022</v>
      </c>
      <c r="D18" s="10">
        <v>66734</v>
      </c>
      <c r="E18" s="10">
        <v>8947.0154390000007</v>
      </c>
      <c r="F18" s="10">
        <v>639</v>
      </c>
      <c r="G18" s="10">
        <v>42639</v>
      </c>
      <c r="H18" s="10">
        <v>5946.7102690000002</v>
      </c>
      <c r="I18" s="13">
        <f t="shared" si="3"/>
        <v>62.524461839530332</v>
      </c>
      <c r="J18" s="13">
        <f t="shared" si="4"/>
        <v>63.893967093235837</v>
      </c>
      <c r="K18" s="13">
        <f t="shared" si="5"/>
        <v>66.465854558362736</v>
      </c>
      <c r="M18" s="9" t="s">
        <v>65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10.960548885077188</v>
      </c>
      <c r="R18" s="13">
        <f t="shared" ref="R18:R23" si="19">G18/$G$10*100</f>
        <v>5.3103462018427239</v>
      </c>
      <c r="S18" s="13">
        <f t="shared" ref="S18:S23" si="20">H18/$H$10*100</f>
        <v>3.5632634969177532</v>
      </c>
      <c r="U18" s="9" t="s">
        <v>65</v>
      </c>
      <c r="V18" s="13">
        <f t="shared" si="6"/>
        <v>62.524461839530332</v>
      </c>
      <c r="W18" s="13">
        <f t="shared" si="7"/>
        <v>63.893967093235837</v>
      </c>
      <c r="X18" s="13">
        <f t="shared" si="8"/>
        <v>66.465854558362736</v>
      </c>
    </row>
    <row r="19" spans="2:24">
      <c r="B19" s="9" t="s">
        <v>66</v>
      </c>
      <c r="C19" s="10">
        <v>2710</v>
      </c>
      <c r="D19" s="10">
        <v>238856</v>
      </c>
      <c r="E19" s="10">
        <v>73928.042906000002</v>
      </c>
      <c r="F19" s="10">
        <v>1776</v>
      </c>
      <c r="G19" s="10">
        <v>194517</v>
      </c>
      <c r="H19" s="10">
        <v>61853.537759999999</v>
      </c>
      <c r="I19" s="13">
        <f t="shared" si="3"/>
        <v>65.535055350553506</v>
      </c>
      <c r="J19" s="13">
        <f t="shared" si="4"/>
        <v>81.436932712596715</v>
      </c>
      <c r="K19" s="13">
        <f t="shared" si="5"/>
        <v>83.667219269752863</v>
      </c>
      <c r="M19" s="9" t="s">
        <v>66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30.463121783876502</v>
      </c>
      <c r="R19" s="13">
        <f t="shared" si="19"/>
        <v>24.225535592857266</v>
      </c>
      <c r="S19" s="13">
        <f t="shared" si="20"/>
        <v>37.062584737711539</v>
      </c>
      <c r="U19" s="9" t="s">
        <v>66</v>
      </c>
      <c r="V19" s="13">
        <f t="shared" si="6"/>
        <v>65.535055350553506</v>
      </c>
      <c r="W19" s="13">
        <f t="shared" si="7"/>
        <v>81.436932712596715</v>
      </c>
      <c r="X19" s="13">
        <f t="shared" si="8"/>
        <v>83.667219269752863</v>
      </c>
    </row>
    <row r="20" spans="2:24">
      <c r="B20" s="9" t="s">
        <v>67</v>
      </c>
      <c r="C20" s="10">
        <v>284</v>
      </c>
      <c r="D20" s="10">
        <v>75411</v>
      </c>
      <c r="E20" s="10">
        <v>12340.078489</v>
      </c>
      <c r="F20" s="10">
        <v>198</v>
      </c>
      <c r="G20" s="10">
        <v>58415</v>
      </c>
      <c r="H20" s="10">
        <v>9622.8154869999998</v>
      </c>
      <c r="I20" s="13">
        <f t="shared" si="3"/>
        <v>69.718309859154928</v>
      </c>
      <c r="J20" s="13">
        <f t="shared" si="4"/>
        <v>77.462173953402029</v>
      </c>
      <c r="K20" s="13">
        <f t="shared" si="5"/>
        <v>77.980180560259967</v>
      </c>
      <c r="M20" s="9" t="s">
        <v>67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3.3962264150943398</v>
      </c>
      <c r="R20" s="13">
        <f t="shared" si="19"/>
        <v>7.2751207434659042</v>
      </c>
      <c r="S20" s="13">
        <f t="shared" si="20"/>
        <v>5.7659824695256114</v>
      </c>
      <c r="U20" s="9" t="s">
        <v>67</v>
      </c>
      <c r="V20" s="13">
        <f t="shared" si="6"/>
        <v>69.718309859154928</v>
      </c>
      <c r="W20" s="13">
        <f t="shared" si="7"/>
        <v>77.462173953402029</v>
      </c>
      <c r="X20" s="13">
        <f t="shared" si="8"/>
        <v>77.980180560259967</v>
      </c>
    </row>
    <row r="21" spans="2:24">
      <c r="B21" s="9" t="s">
        <v>68</v>
      </c>
      <c r="C21" s="10">
        <v>579</v>
      </c>
      <c r="D21" s="10">
        <v>67283</v>
      </c>
      <c r="E21" s="10">
        <v>3612.6820360000002</v>
      </c>
      <c r="F21" s="10">
        <v>369</v>
      </c>
      <c r="G21" s="10">
        <v>41706</v>
      </c>
      <c r="H21" s="10">
        <v>2375.0615069999999</v>
      </c>
      <c r="I21" s="13">
        <f t="shared" si="3"/>
        <v>63.730569948186535</v>
      </c>
      <c r="J21" s="13">
        <f t="shared" si="4"/>
        <v>61.985939984840158</v>
      </c>
      <c r="K21" s="13">
        <f t="shared" si="5"/>
        <v>65.742334457689864</v>
      </c>
      <c r="M21" s="9" t="s">
        <v>68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6.3293310463121779</v>
      </c>
      <c r="R21" s="13">
        <f t="shared" si="19"/>
        <v>5.1941485188220318</v>
      </c>
      <c r="S21" s="13">
        <f t="shared" si="20"/>
        <v>1.4231347397139467</v>
      </c>
      <c r="U21" s="9" t="s">
        <v>68</v>
      </c>
      <c r="V21" s="13">
        <f t="shared" si="6"/>
        <v>63.730569948186535</v>
      </c>
      <c r="W21" s="13">
        <f t="shared" si="7"/>
        <v>61.985939984840158</v>
      </c>
      <c r="X21" s="13">
        <f t="shared" si="8"/>
        <v>65.742334457689864</v>
      </c>
    </row>
    <row r="22" spans="2:24">
      <c r="B22" s="9" t="s">
        <v>69</v>
      </c>
      <c r="C22" s="10">
        <v>343</v>
      </c>
      <c r="D22" s="10">
        <v>45371</v>
      </c>
      <c r="E22" s="10">
        <v>8976.50857</v>
      </c>
      <c r="F22" s="10">
        <v>234</v>
      </c>
      <c r="G22" s="10">
        <v>35785</v>
      </c>
      <c r="H22" s="10">
        <v>7733.5539179999996</v>
      </c>
      <c r="I22" s="13">
        <f t="shared" si="3"/>
        <v>68.221574344023324</v>
      </c>
      <c r="J22" s="13">
        <f t="shared" si="4"/>
        <v>78.87196667474818</v>
      </c>
      <c r="K22" s="13">
        <f t="shared" si="5"/>
        <v>86.153250539368671</v>
      </c>
      <c r="M22" s="9" t="s">
        <v>69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4.0137221269296735</v>
      </c>
      <c r="R22" s="13">
        <f t="shared" si="19"/>
        <v>4.4567353557293057</v>
      </c>
      <c r="S22" s="13">
        <f t="shared" si="20"/>
        <v>4.6339386199974753</v>
      </c>
      <c r="U22" s="9" t="s">
        <v>69</v>
      </c>
      <c r="V22" s="13">
        <f t="shared" si="6"/>
        <v>68.221574344023324</v>
      </c>
      <c r="W22" s="13">
        <f t="shared" si="7"/>
        <v>78.87196667474818</v>
      </c>
      <c r="X22" s="13">
        <f t="shared" si="8"/>
        <v>86.153250539368671</v>
      </c>
    </row>
    <row r="23" spans="2:24">
      <c r="B23" s="9" t="s">
        <v>70</v>
      </c>
      <c r="C23" s="10">
        <v>1449</v>
      </c>
      <c r="D23" s="10">
        <v>313453</v>
      </c>
      <c r="E23" s="10">
        <v>15743.525389</v>
      </c>
      <c r="F23" s="10">
        <v>943</v>
      </c>
      <c r="G23" s="10">
        <v>196789</v>
      </c>
      <c r="H23" s="10">
        <v>11429.161622</v>
      </c>
      <c r="I23" s="13">
        <f t="shared" si="3"/>
        <v>65.079365079365076</v>
      </c>
      <c r="J23" s="13">
        <f t="shared" si="4"/>
        <v>62.781022992282729</v>
      </c>
      <c r="K23" s="13">
        <f t="shared" si="5"/>
        <v>72.595948744653811</v>
      </c>
      <c r="M23" s="9" t="s">
        <v>70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16.174957118353344</v>
      </c>
      <c r="R23" s="13">
        <f t="shared" si="19"/>
        <v>24.508495009602189</v>
      </c>
      <c r="S23" s="13">
        <f t="shared" si="20"/>
        <v>6.8483434648472024</v>
      </c>
      <c r="U23" s="9" t="s">
        <v>70</v>
      </c>
      <c r="V23" s="13">
        <f>F23/C23*100</f>
        <v>65.079365079365076</v>
      </c>
      <c r="W23" s="13">
        <f t="shared" si="7"/>
        <v>62.781022992282729</v>
      </c>
      <c r="X23" s="13">
        <f t="shared" si="8"/>
        <v>72.595948744653811</v>
      </c>
    </row>
    <row r="24" spans="2:24">
      <c r="B24" s="4" t="s">
        <v>122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122</v>
      </c>
      <c r="N24" s="10"/>
      <c r="O24" s="10"/>
      <c r="P24" s="10"/>
      <c r="Q24" s="10"/>
      <c r="R24" s="10"/>
      <c r="S24" s="10"/>
      <c r="T24" s="13"/>
      <c r="U24" s="4" t="s">
        <v>122</v>
      </c>
      <c r="V24" s="10"/>
      <c r="W24" s="10"/>
      <c r="X24" s="10"/>
    </row>
    <row r="25" spans="2:24">
      <c r="B25" s="9" t="s">
        <v>123</v>
      </c>
      <c r="C25" s="10">
        <v>6554</v>
      </c>
      <c r="D25" s="10">
        <v>751613</v>
      </c>
      <c r="E25" s="10">
        <v>117248.282947</v>
      </c>
      <c r="F25" s="10">
        <v>4260</v>
      </c>
      <c r="G25" s="10">
        <v>535871</v>
      </c>
      <c r="H25" s="10">
        <v>95575.954761999994</v>
      </c>
      <c r="I25" s="89">
        <f t="shared" si="3"/>
        <v>64.998474214220323</v>
      </c>
      <c r="J25" s="89">
        <f t="shared" si="4"/>
        <v>71.296132451141744</v>
      </c>
      <c r="K25" s="89">
        <f t="shared" si="5"/>
        <v>81.515867319953344</v>
      </c>
      <c r="M25" s="9" t="s">
        <v>123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73.070325900514575</v>
      </c>
      <c r="R25" s="13">
        <f>G25/$G$10*100</f>
        <v>66.738444370826286</v>
      </c>
      <c r="S25" s="13">
        <f>H25/$H$10*100</f>
        <v>57.269026971405843</v>
      </c>
      <c r="T25" s="13"/>
      <c r="U25" s="9" t="s">
        <v>123</v>
      </c>
      <c r="V25" s="89">
        <f>F25/C25*100</f>
        <v>64.998474214220323</v>
      </c>
      <c r="W25" s="89">
        <f t="shared" ref="W25" si="21">G25/D25*100</f>
        <v>71.296132451141744</v>
      </c>
      <c r="X25" s="89">
        <f t="shared" ref="X25" si="22">H25/E25*100</f>
        <v>81.515867319953344</v>
      </c>
    </row>
    <row r="26" spans="2:24">
      <c r="B26" s="9" t="s">
        <v>124</v>
      </c>
      <c r="C26" s="10">
        <v>2329</v>
      </c>
      <c r="D26" s="10">
        <v>386811</v>
      </c>
      <c r="E26" s="10">
        <v>90350.912058999995</v>
      </c>
      <c r="F26" s="10">
        <v>1570</v>
      </c>
      <c r="G26" s="10">
        <v>267071</v>
      </c>
      <c r="H26" s="10">
        <v>71313.478875000001</v>
      </c>
      <c r="I26" s="89">
        <f t="shared" si="3"/>
        <v>67.410905968226714</v>
      </c>
      <c r="J26" s="89">
        <f t="shared" si="4"/>
        <v>69.044313631204901</v>
      </c>
      <c r="K26" s="89">
        <f t="shared" si="5"/>
        <v>78.929451014763004</v>
      </c>
      <c r="M26" s="9" t="s">
        <v>124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26.929674099485418</v>
      </c>
      <c r="R26" s="13">
        <f t="shared" ref="R26" si="27">G26/$G$10*100</f>
        <v>33.261555629173714</v>
      </c>
      <c r="S26" s="13">
        <f t="shared" ref="S26" si="28">H26/$H$10*100</f>
        <v>42.730973028594143</v>
      </c>
      <c r="T26" s="13"/>
      <c r="U26" s="9" t="s">
        <v>124</v>
      </c>
      <c r="V26" s="89">
        <f>F26/C26*100</f>
        <v>67.410905968226714</v>
      </c>
      <c r="W26" s="89">
        <f t="shared" ref="W26" si="29">G26/D26*100</f>
        <v>69.044313631204901</v>
      </c>
      <c r="X26" s="89">
        <f t="shared" ref="X26" si="30">H26/E26*100</f>
        <v>78.929451014763004</v>
      </c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>
      <c r="B1" s="1" t="s">
        <v>84</v>
      </c>
    </row>
    <row r="2" spans="1:10" ht="18">
      <c r="A2" s="76"/>
      <c r="B2" s="1" t="s">
        <v>125</v>
      </c>
    </row>
    <row r="3" spans="1:10">
      <c r="B3" s="79" t="s">
        <v>87</v>
      </c>
    </row>
    <row r="4" spans="1:10" ht="18" customHeight="1">
      <c r="B4" s="1" t="s">
        <v>89</v>
      </c>
      <c r="C4" s="1"/>
      <c r="D4" s="1"/>
      <c r="E4" s="1"/>
    </row>
    <row r="5" spans="1:10" ht="4.5" customHeight="1"/>
    <row r="6" spans="1:10">
      <c r="B6" s="20" t="s">
        <v>81</v>
      </c>
      <c r="G6" s="20" t="s">
        <v>82</v>
      </c>
      <c r="H6" s="19"/>
      <c r="I6" s="19"/>
      <c r="J6" s="19"/>
    </row>
    <row r="7" spans="1:10" ht="56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4847</v>
      </c>
      <c r="D9" s="7">
        <v>919</v>
      </c>
      <c r="E9" s="7">
        <v>64</v>
      </c>
      <c r="G9" s="6" t="s">
        <v>4</v>
      </c>
      <c r="H9" s="11">
        <f>C9/($C$9+$D$9+$E$9)*100</f>
        <v>83.138936535162955</v>
      </c>
      <c r="I9" s="11">
        <f t="shared" ref="I9:J9" si="0">D9/($C$9+$D$9+$E$9)*100</f>
        <v>15.763293310463123</v>
      </c>
      <c r="J9" s="11">
        <f t="shared" si="0"/>
        <v>1.0977701543739278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866</v>
      </c>
      <c r="D11" s="10">
        <v>301</v>
      </c>
      <c r="E11" s="10">
        <v>27</v>
      </c>
      <c r="G11" s="9" t="s">
        <v>6</v>
      </c>
      <c r="H11" s="13">
        <f>C11/($C$11+$D$11+$E$11)*100</f>
        <v>72.529313232830816</v>
      </c>
      <c r="I11" s="13">
        <f t="shared" ref="I11:J11" si="1">D11/($C$11+$D$11+$E$11)*100</f>
        <v>25.209380234505861</v>
      </c>
      <c r="J11" s="13">
        <f t="shared" si="1"/>
        <v>2.2613065326633168</v>
      </c>
    </row>
    <row r="12" spans="1:10">
      <c r="B12" s="9" t="s">
        <v>7</v>
      </c>
      <c r="C12" s="10">
        <v>1733</v>
      </c>
      <c r="D12" s="10">
        <v>299</v>
      </c>
      <c r="E12" s="10">
        <v>19</v>
      </c>
      <c r="G12" s="9" t="s">
        <v>7</v>
      </c>
      <c r="H12" s="13">
        <f>C12/($C$12+$D$12+$E$12)*100</f>
        <v>84.495368113115561</v>
      </c>
      <c r="I12" s="13">
        <f t="shared" ref="I12:J12" si="2">D12/($C$12+$D$12+$E$12)*100</f>
        <v>14.578254509995126</v>
      </c>
      <c r="J12" s="13">
        <f t="shared" si="2"/>
        <v>0.92637737688932231</v>
      </c>
    </row>
    <row r="13" spans="1:10">
      <c r="B13" s="9" t="s">
        <v>8</v>
      </c>
      <c r="C13" s="10">
        <v>1493</v>
      </c>
      <c r="D13" s="10">
        <v>231</v>
      </c>
      <c r="E13" s="10">
        <v>14</v>
      </c>
      <c r="G13" s="9" t="s">
        <v>8</v>
      </c>
      <c r="H13" s="13">
        <f>C13/($C$13+$D$13+$E$13)*100</f>
        <v>85.903337169159954</v>
      </c>
      <c r="I13" s="13">
        <f t="shared" ref="I13:J13" si="3">D13/($C$13+$D$13+$E$13)*100</f>
        <v>13.291139240506327</v>
      </c>
      <c r="J13" s="13">
        <f t="shared" si="3"/>
        <v>0.80552359033371701</v>
      </c>
    </row>
    <row r="14" spans="1:10">
      <c r="B14" s="9" t="s">
        <v>9</v>
      </c>
      <c r="C14" s="10">
        <v>755</v>
      </c>
      <c r="D14" s="10">
        <v>88</v>
      </c>
      <c r="E14" s="10">
        <v>4</v>
      </c>
      <c r="G14" s="9" t="s">
        <v>9</v>
      </c>
      <c r="H14" s="13">
        <f>C14/($C$14+$D$14+$E$14)*100</f>
        <v>89.138134592680046</v>
      </c>
      <c r="I14" s="13">
        <f t="shared" ref="I14:J14" si="4">D14/($C$14+$D$14+$E$14)*100</f>
        <v>10.38961038961039</v>
      </c>
      <c r="J14" s="13">
        <f t="shared" si="4"/>
        <v>0.47225501770956313</v>
      </c>
    </row>
    <row r="15" spans="1:10">
      <c r="B15" s="4" t="s">
        <v>71</v>
      </c>
      <c r="C15" s="8"/>
      <c r="D15" s="8"/>
      <c r="E15" s="8"/>
      <c r="G15" s="4" t="s">
        <v>71</v>
      </c>
      <c r="H15" s="8"/>
      <c r="I15" s="8"/>
      <c r="J15" s="8"/>
    </row>
    <row r="16" spans="1:10">
      <c r="B16" s="9" t="s">
        <v>64</v>
      </c>
      <c r="C16" s="10">
        <v>1461</v>
      </c>
      <c r="D16" s="10">
        <v>201</v>
      </c>
      <c r="E16" s="10">
        <v>9</v>
      </c>
      <c r="G16" s="9" t="s">
        <v>64</v>
      </c>
      <c r="H16" s="13">
        <f>C16/($C$16+$D$16+$E$16)*100</f>
        <v>87.432675044883297</v>
      </c>
      <c r="I16" s="13">
        <f t="shared" ref="I16:J16" si="5">D16/($C$16+$D$16+$E$16)*100</f>
        <v>12.028725314183124</v>
      </c>
      <c r="J16" s="13">
        <f t="shared" si="5"/>
        <v>0.53859964093357271</v>
      </c>
    </row>
    <row r="17" spans="2:10">
      <c r="B17" s="9" t="s">
        <v>65</v>
      </c>
      <c r="C17" s="10">
        <v>585</v>
      </c>
      <c r="D17" s="10">
        <v>51</v>
      </c>
      <c r="E17" s="10">
        <v>3</v>
      </c>
      <c r="G17" s="9" t="s">
        <v>65</v>
      </c>
      <c r="H17" s="13">
        <f>C17/($C$17+$D$17+$E$17)*100</f>
        <v>91.549295774647888</v>
      </c>
      <c r="I17" s="13">
        <f t="shared" ref="I17:J17" si="6">D17/($C$17+$D$17+$E$17)*100</f>
        <v>7.981220657276995</v>
      </c>
      <c r="J17" s="13">
        <f t="shared" si="6"/>
        <v>0.46948356807511737</v>
      </c>
    </row>
    <row r="18" spans="2:10">
      <c r="B18" s="9" t="s">
        <v>66</v>
      </c>
      <c r="C18" s="10">
        <v>1482</v>
      </c>
      <c r="D18" s="10">
        <v>266</v>
      </c>
      <c r="E18" s="10">
        <v>28</v>
      </c>
      <c r="G18" s="9" t="s">
        <v>66</v>
      </c>
      <c r="H18" s="13">
        <f>C18/($C$18+$D$18+$E$18)*100</f>
        <v>83.445945945945937</v>
      </c>
      <c r="I18" s="13">
        <f t="shared" ref="I18:J18" si="7">D18/($C$18+$D$18+$E$18)*100</f>
        <v>14.977477477477477</v>
      </c>
      <c r="J18" s="13">
        <f t="shared" si="7"/>
        <v>1.5765765765765765</v>
      </c>
    </row>
    <row r="19" spans="2:10">
      <c r="B19" s="9" t="s">
        <v>67</v>
      </c>
      <c r="C19" s="10">
        <v>171</v>
      </c>
      <c r="D19" s="10">
        <v>27</v>
      </c>
      <c r="E19" s="10">
        <v>0</v>
      </c>
      <c r="G19" s="9" t="s">
        <v>67</v>
      </c>
      <c r="H19" s="13">
        <f>C19/($C$19+$D$19+$E$19)*100</f>
        <v>86.36363636363636</v>
      </c>
      <c r="I19" s="13">
        <f t="shared" ref="I19:J19" si="8">D19/($C$19+$D$19+$E$19)*100</f>
        <v>13.636363636363635</v>
      </c>
      <c r="J19" s="13">
        <f t="shared" si="8"/>
        <v>0</v>
      </c>
    </row>
    <row r="20" spans="2:10">
      <c r="B20" s="9" t="s">
        <v>68</v>
      </c>
      <c r="C20" s="10">
        <v>151</v>
      </c>
      <c r="D20" s="10">
        <v>198</v>
      </c>
      <c r="E20" s="10">
        <v>20</v>
      </c>
      <c r="G20" s="9" t="s">
        <v>68</v>
      </c>
      <c r="H20" s="13">
        <f>C20/($C$20+$D$20+$E$20)*100</f>
        <v>40.921409214092144</v>
      </c>
      <c r="I20" s="13">
        <f t="shared" ref="I20:J20" si="9">D20/($C$20+$D$20+$E$20)*100</f>
        <v>53.658536585365859</v>
      </c>
      <c r="J20" s="13">
        <f t="shared" si="9"/>
        <v>5.4200542005420056</v>
      </c>
    </row>
    <row r="21" spans="2:10">
      <c r="B21" s="9" t="s">
        <v>69</v>
      </c>
      <c r="C21" s="10">
        <v>212</v>
      </c>
      <c r="D21" s="10">
        <v>22</v>
      </c>
      <c r="E21" s="10">
        <v>0</v>
      </c>
      <c r="G21" s="9" t="s">
        <v>69</v>
      </c>
      <c r="H21" s="13">
        <f>C21/($C$21+$D$21+$E$21)*100</f>
        <v>90.598290598290603</v>
      </c>
      <c r="I21" s="13">
        <f t="shared" ref="I21:J21" si="10">D21/($C$21+$D$21+$E$21)*100</f>
        <v>9.4017094017094021</v>
      </c>
      <c r="J21" s="13">
        <f t="shared" si="10"/>
        <v>0</v>
      </c>
    </row>
    <row r="22" spans="2:10">
      <c r="B22" s="9" t="s">
        <v>70</v>
      </c>
      <c r="C22" s="10">
        <v>785</v>
      </c>
      <c r="D22" s="10">
        <v>154</v>
      </c>
      <c r="E22" s="10">
        <v>4</v>
      </c>
      <c r="G22" s="9" t="s">
        <v>70</v>
      </c>
      <c r="H22" s="13">
        <f>C22/($C$22+$D$22+$E$22)*100</f>
        <v>83.24496288441145</v>
      </c>
      <c r="I22" s="13">
        <f t="shared" ref="I22:J22" si="11">D22/($C$22+$D$22+$E$22)*100</f>
        <v>16.330858960763521</v>
      </c>
      <c r="J22" s="13">
        <f t="shared" si="11"/>
        <v>0.42417815482502658</v>
      </c>
    </row>
    <row r="23" spans="2:10">
      <c r="B23" s="4" t="s">
        <v>122</v>
      </c>
      <c r="C23" s="19"/>
      <c r="D23" s="19"/>
      <c r="E23" s="19"/>
      <c r="G23" s="4" t="s">
        <v>122</v>
      </c>
      <c r="H23" s="82"/>
      <c r="I23" s="82"/>
      <c r="J23" s="82"/>
    </row>
    <row r="24" spans="2:10">
      <c r="B24" s="9" t="s">
        <v>123</v>
      </c>
      <c r="C24" s="10">
        <v>3472</v>
      </c>
      <c r="D24" s="10">
        <v>735</v>
      </c>
      <c r="E24" s="10">
        <v>53</v>
      </c>
      <c r="G24" s="9" t="s">
        <v>123</v>
      </c>
      <c r="H24" s="89">
        <f t="shared" ref="H24:H25" si="12">C24/SUM($C24:$E24)*100</f>
        <v>81.502347417840369</v>
      </c>
      <c r="I24" s="89">
        <f t="shared" ref="I24:I25" si="13">D24/SUM($C24:$E24)*100</f>
        <v>17.253521126760564</v>
      </c>
      <c r="J24" s="89">
        <f t="shared" ref="J24:J25" si="14">E24/SUM($C24:$E24)*100</f>
        <v>1.244131455399061</v>
      </c>
    </row>
    <row r="25" spans="2:10">
      <c r="B25" s="9" t="s">
        <v>124</v>
      </c>
      <c r="C25" s="10">
        <v>1375</v>
      </c>
      <c r="D25" s="10">
        <v>184</v>
      </c>
      <c r="E25" s="10">
        <v>11</v>
      </c>
      <c r="G25" s="9" t="s">
        <v>124</v>
      </c>
      <c r="H25" s="89">
        <f t="shared" si="12"/>
        <v>87.579617834394909</v>
      </c>
      <c r="I25" s="89">
        <f t="shared" si="13"/>
        <v>11.719745222929937</v>
      </c>
      <c r="J25" s="89">
        <f t="shared" si="14"/>
        <v>0.7006369426751593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1:20" ht="18">
      <c r="B1" s="1" t="s">
        <v>84</v>
      </c>
    </row>
    <row r="2" spans="1:20" ht="18">
      <c r="A2" s="76"/>
      <c r="B2" s="1" t="s">
        <v>125</v>
      </c>
    </row>
    <row r="3" spans="1:20">
      <c r="B3" s="79" t="s">
        <v>87</v>
      </c>
    </row>
    <row r="4" spans="1:20" ht="18" customHeight="1">
      <c r="B4" s="1" t="s">
        <v>115</v>
      </c>
      <c r="C4" s="1"/>
      <c r="D4" s="1"/>
      <c r="E4" s="1"/>
      <c r="F4" s="1"/>
      <c r="G4" s="1"/>
      <c r="H4" s="1"/>
      <c r="I4" s="1"/>
      <c r="J4" s="1"/>
    </row>
    <row r="5" spans="1:20" ht="4.5" customHeight="1"/>
    <row r="6" spans="1:20">
      <c r="B6" s="20" t="s">
        <v>81</v>
      </c>
      <c r="L6" s="2" t="s">
        <v>82</v>
      </c>
    </row>
    <row r="7" spans="1:20" ht="15" customHeight="1">
      <c r="B7" s="111" t="s">
        <v>0</v>
      </c>
      <c r="C7" s="104" t="s">
        <v>116</v>
      </c>
      <c r="D7" s="105"/>
      <c r="E7" s="105"/>
      <c r="F7" s="110"/>
      <c r="G7" s="105" t="s">
        <v>119</v>
      </c>
      <c r="H7" s="105"/>
      <c r="I7" s="105"/>
      <c r="J7" s="106"/>
      <c r="L7" s="111" t="s">
        <v>0</v>
      </c>
      <c r="M7" s="104" t="s">
        <v>116</v>
      </c>
      <c r="N7" s="105"/>
      <c r="O7" s="105"/>
      <c r="P7" s="110"/>
      <c r="Q7" s="105" t="s">
        <v>119</v>
      </c>
      <c r="R7" s="105"/>
      <c r="S7" s="105"/>
      <c r="T7" s="106"/>
    </row>
    <row r="8" spans="1:20" ht="22.5">
      <c r="B8" s="112"/>
      <c r="C8" s="3" t="s">
        <v>117</v>
      </c>
      <c r="D8" s="3" t="s">
        <v>118</v>
      </c>
      <c r="E8" s="3" t="s">
        <v>48</v>
      </c>
      <c r="F8" s="84" t="s">
        <v>30</v>
      </c>
      <c r="G8" s="81" t="s">
        <v>117</v>
      </c>
      <c r="H8" s="3" t="s">
        <v>118</v>
      </c>
      <c r="I8" s="3" t="s">
        <v>48</v>
      </c>
      <c r="J8" s="3" t="s">
        <v>30</v>
      </c>
      <c r="L8" s="112"/>
      <c r="M8" s="3" t="s">
        <v>117</v>
      </c>
      <c r="N8" s="3" t="s">
        <v>118</v>
      </c>
      <c r="O8" s="3" t="s">
        <v>48</v>
      </c>
      <c r="P8" s="84" t="s">
        <v>30</v>
      </c>
      <c r="Q8" s="81" t="s">
        <v>117</v>
      </c>
      <c r="R8" s="3" t="s">
        <v>118</v>
      </c>
      <c r="S8" s="3" t="s">
        <v>48</v>
      </c>
      <c r="T8" s="3" t="s">
        <v>30</v>
      </c>
    </row>
    <row r="9" spans="1:20">
      <c r="B9" s="4" t="s">
        <v>4</v>
      </c>
      <c r="C9" s="5"/>
      <c r="D9" s="5"/>
      <c r="E9" s="5"/>
      <c r="F9" s="37"/>
      <c r="G9" s="5"/>
      <c r="H9" s="5"/>
      <c r="I9" s="5"/>
      <c r="J9" s="5"/>
      <c r="L9" s="4" t="s">
        <v>4</v>
      </c>
      <c r="M9" s="5"/>
      <c r="N9" s="5"/>
      <c r="O9" s="5"/>
      <c r="P9" s="37"/>
      <c r="Q9" s="5"/>
      <c r="R9" s="5"/>
      <c r="S9" s="5"/>
      <c r="T9" s="5"/>
    </row>
    <row r="10" spans="1:20">
      <c r="B10" s="6" t="s">
        <v>4</v>
      </c>
      <c r="C10" s="7">
        <v>220</v>
      </c>
      <c r="D10" s="7">
        <v>1362</v>
      </c>
      <c r="E10" s="7">
        <v>2363</v>
      </c>
      <c r="F10" s="61">
        <v>1821</v>
      </c>
      <c r="G10" s="59">
        <v>181</v>
      </c>
      <c r="H10" s="7">
        <v>975</v>
      </c>
      <c r="I10" s="7">
        <v>2144</v>
      </c>
      <c r="J10" s="7">
        <v>2466</v>
      </c>
      <c r="L10" s="6" t="s">
        <v>4</v>
      </c>
      <c r="M10" s="11">
        <f>C10/(C10+D10+E10+F10)*100</f>
        <v>3.8154699965313914</v>
      </c>
      <c r="N10" s="11">
        <f>D10/(D10+E10+F10+C10)*100</f>
        <v>23.621227887617067</v>
      </c>
      <c r="O10" s="11">
        <f>E10/(E10+F10+D10+C10)*100</f>
        <v>40.981616371834896</v>
      </c>
      <c r="P10" s="38">
        <f>F10/(F10+E10+D10+C10)*100</f>
        <v>31.581685744016653</v>
      </c>
      <c r="Q10" s="34">
        <f>G10/(G10+H10+I10+J10)*100</f>
        <v>3.1390912244190079</v>
      </c>
      <c r="R10" s="11">
        <f>H10/(H10+I10+J10+G10)*100</f>
        <v>16.909469302809573</v>
      </c>
      <c r="S10" s="11">
        <f>I10/(I10+J10+H10+G10)*100</f>
        <v>37.183489420742283</v>
      </c>
      <c r="T10" s="11">
        <f>J10/(J10+I10+H10+G10)*100</f>
        <v>42.767950052029136</v>
      </c>
    </row>
    <row r="11" spans="1:20">
      <c r="B11" s="4" t="s">
        <v>5</v>
      </c>
      <c r="C11" s="8"/>
      <c r="D11" s="8"/>
      <c r="E11" s="8"/>
      <c r="F11" s="62"/>
      <c r="G11" s="8"/>
      <c r="H11" s="8"/>
      <c r="I11" s="8"/>
      <c r="J11" s="8"/>
      <c r="L11" s="4" t="s">
        <v>5</v>
      </c>
      <c r="M11" s="12"/>
      <c r="N11" s="12"/>
      <c r="O11" s="12"/>
      <c r="P11" s="39"/>
      <c r="Q11" s="12"/>
      <c r="R11" s="12"/>
      <c r="S11" s="12"/>
      <c r="T11" s="12"/>
    </row>
    <row r="12" spans="1:20">
      <c r="B12" s="9" t="s">
        <v>6</v>
      </c>
      <c r="C12" s="10">
        <v>58</v>
      </c>
      <c r="D12" s="10">
        <v>259</v>
      </c>
      <c r="E12" s="10">
        <v>433</v>
      </c>
      <c r="F12" s="63">
        <v>417</v>
      </c>
      <c r="G12" s="60">
        <v>46</v>
      </c>
      <c r="H12" s="10">
        <v>169</v>
      </c>
      <c r="I12" s="10">
        <v>408</v>
      </c>
      <c r="J12" s="10">
        <v>544</v>
      </c>
      <c r="L12" s="9" t="s">
        <v>6</v>
      </c>
      <c r="M12" s="13">
        <f t="shared" ref="M12:M22" si="0">C12/(C12+D12+E12+F12)*100</f>
        <v>4.9700085689802913</v>
      </c>
      <c r="N12" s="13">
        <f t="shared" ref="N12:N23" si="1">D12/(D12+E12+F12+C12)*100</f>
        <v>22.193658954584407</v>
      </c>
      <c r="O12" s="13">
        <f t="shared" ref="O12:O23" si="2">E12/(E12+F12+D12+C12)*100</f>
        <v>37.103684661525278</v>
      </c>
      <c r="P12" s="40">
        <f t="shared" ref="P12:P23" si="3">F12/(F12+E12+D12+C12)*100</f>
        <v>35.732647814910024</v>
      </c>
      <c r="Q12" s="35">
        <f t="shared" ref="Q12:Q15" si="4">G12/(G12+H12+I12+J12)*100</f>
        <v>3.9417309340188522</v>
      </c>
      <c r="R12" s="13">
        <f t="shared" ref="R12:R15" si="5">H12/(H12+I12+J12+G12)*100</f>
        <v>14.481576692373608</v>
      </c>
      <c r="S12" s="13">
        <f t="shared" ref="S12" si="6">I12/(I12+J12+H12+G12)*100</f>
        <v>34.961439588688947</v>
      </c>
      <c r="T12" s="13">
        <f t="shared" ref="T12:T15" si="7">J12/(J12+I12+H12+G12)*100</f>
        <v>46.615252784918596</v>
      </c>
    </row>
    <row r="13" spans="1:20">
      <c r="B13" s="9" t="s">
        <v>7</v>
      </c>
      <c r="C13" s="10">
        <v>77</v>
      </c>
      <c r="D13" s="10">
        <v>497</v>
      </c>
      <c r="E13" s="10">
        <v>814</v>
      </c>
      <c r="F13" s="63">
        <v>644</v>
      </c>
      <c r="G13" s="60">
        <v>61</v>
      </c>
      <c r="H13" s="10">
        <v>352</v>
      </c>
      <c r="I13" s="10">
        <v>721</v>
      </c>
      <c r="J13" s="10">
        <v>898</v>
      </c>
      <c r="L13" s="9" t="s">
        <v>7</v>
      </c>
      <c r="M13" s="13">
        <f t="shared" si="0"/>
        <v>3.7893700787401579</v>
      </c>
      <c r="N13" s="13">
        <f t="shared" si="1"/>
        <v>24.458661417322837</v>
      </c>
      <c r="O13" s="13">
        <f t="shared" si="2"/>
        <v>40.059055118110237</v>
      </c>
      <c r="P13" s="40">
        <f t="shared" si="3"/>
        <v>31.69291338582677</v>
      </c>
      <c r="Q13" s="35">
        <f t="shared" si="4"/>
        <v>3.0019685039370079</v>
      </c>
      <c r="R13" s="13">
        <f t="shared" si="5"/>
        <v>17.322834645669293</v>
      </c>
      <c r="S13" s="13">
        <f>I13/(I13+J13+H13+G13)*100</f>
        <v>35.482283464566926</v>
      </c>
      <c r="T13" s="13">
        <f t="shared" si="7"/>
        <v>44.19291338582677</v>
      </c>
    </row>
    <row r="14" spans="1:20">
      <c r="B14" s="9" t="s">
        <v>8</v>
      </c>
      <c r="C14" s="10">
        <v>62</v>
      </c>
      <c r="D14" s="10">
        <v>399</v>
      </c>
      <c r="E14" s="10">
        <v>753</v>
      </c>
      <c r="F14" s="63">
        <v>510</v>
      </c>
      <c r="G14" s="60">
        <v>52</v>
      </c>
      <c r="H14" s="10">
        <v>285</v>
      </c>
      <c r="I14" s="10">
        <v>684</v>
      </c>
      <c r="J14" s="10">
        <v>703</v>
      </c>
      <c r="L14" s="9" t="s">
        <v>8</v>
      </c>
      <c r="M14" s="13">
        <f t="shared" si="0"/>
        <v>3.596287703016241</v>
      </c>
      <c r="N14" s="13">
        <f t="shared" si="1"/>
        <v>23.143851508120651</v>
      </c>
      <c r="O14" s="13">
        <f t="shared" si="2"/>
        <v>43.677494199535964</v>
      </c>
      <c r="P14" s="40">
        <f t="shared" si="3"/>
        <v>29.582366589327147</v>
      </c>
      <c r="Q14" s="35">
        <f t="shared" si="4"/>
        <v>3.0162412993039442</v>
      </c>
      <c r="R14" s="13">
        <f t="shared" si="5"/>
        <v>16.531322505800464</v>
      </c>
      <c r="S14" s="13">
        <f>I14/(I14+J14+H14+G14)*100</f>
        <v>39.675174013921115</v>
      </c>
      <c r="T14" s="13">
        <f t="shared" si="7"/>
        <v>40.777262180974475</v>
      </c>
    </row>
    <row r="15" spans="1:20">
      <c r="B15" s="9" t="s">
        <v>9</v>
      </c>
      <c r="C15" s="10">
        <v>23</v>
      </c>
      <c r="D15" s="10">
        <v>207</v>
      </c>
      <c r="E15" s="10">
        <v>363</v>
      </c>
      <c r="F15" s="63">
        <v>250</v>
      </c>
      <c r="G15" s="60">
        <v>22</v>
      </c>
      <c r="H15" s="10">
        <v>169</v>
      </c>
      <c r="I15" s="10">
        <v>331</v>
      </c>
      <c r="J15" s="10">
        <v>321</v>
      </c>
      <c r="L15" s="9" t="s">
        <v>9</v>
      </c>
      <c r="M15" s="13">
        <f t="shared" si="0"/>
        <v>2.7283511269276395</v>
      </c>
      <c r="N15" s="13">
        <f t="shared" si="1"/>
        <v>24.555160142348754</v>
      </c>
      <c r="O15" s="13">
        <f t="shared" si="2"/>
        <v>43.060498220640568</v>
      </c>
      <c r="P15" s="40">
        <f t="shared" si="3"/>
        <v>29.655990510083036</v>
      </c>
      <c r="Q15" s="35">
        <f t="shared" si="4"/>
        <v>2.6097271648873073</v>
      </c>
      <c r="R15" s="13">
        <f t="shared" si="5"/>
        <v>20.047449584816132</v>
      </c>
      <c r="S15" s="13">
        <f>I15/(I15+J15+H15+G15)*100</f>
        <v>39.264531435349944</v>
      </c>
      <c r="T15" s="13">
        <f t="shared" si="7"/>
        <v>38.078291814946617</v>
      </c>
    </row>
    <row r="16" spans="1:20">
      <c r="B16" s="4" t="s">
        <v>71</v>
      </c>
      <c r="C16" s="8"/>
      <c r="D16" s="8"/>
      <c r="E16" s="8"/>
      <c r="F16" s="62"/>
      <c r="G16" s="8"/>
      <c r="H16" s="8"/>
      <c r="I16" s="8"/>
      <c r="J16" s="8"/>
      <c r="L16" s="4" t="s">
        <v>71</v>
      </c>
      <c r="M16" s="12"/>
      <c r="N16" s="12"/>
      <c r="O16" s="12"/>
      <c r="P16" s="39"/>
      <c r="Q16" s="12"/>
      <c r="R16" s="12"/>
      <c r="S16" s="12"/>
      <c r="T16" s="12"/>
    </row>
    <row r="17" spans="2:20">
      <c r="B17" s="9" t="s">
        <v>64</v>
      </c>
      <c r="C17" s="10">
        <v>39</v>
      </c>
      <c r="D17" s="10">
        <v>371</v>
      </c>
      <c r="E17" s="10">
        <v>928</v>
      </c>
      <c r="F17" s="63">
        <v>324</v>
      </c>
      <c r="G17" s="60">
        <v>18</v>
      </c>
      <c r="H17" s="10">
        <v>157</v>
      </c>
      <c r="I17" s="10">
        <v>827</v>
      </c>
      <c r="J17" s="10">
        <v>660</v>
      </c>
      <c r="L17" s="9" t="s">
        <v>64</v>
      </c>
      <c r="M17" s="13">
        <f t="shared" si="0"/>
        <v>2.3465703971119134</v>
      </c>
      <c r="N17" s="13">
        <f t="shared" si="1"/>
        <v>22.322503008423585</v>
      </c>
      <c r="O17" s="13">
        <f t="shared" si="2"/>
        <v>55.836341756919374</v>
      </c>
      <c r="P17" s="40">
        <f t="shared" si="3"/>
        <v>19.494584837545126</v>
      </c>
      <c r="Q17" s="35">
        <f t="shared" ref="Q17:Q22" si="8">G17/(G17+H17+I17+J17)*100</f>
        <v>1.0830324909747291</v>
      </c>
      <c r="R17" s="13">
        <f t="shared" ref="R17:R23" si="9">H17/(H17+I17+J17+G17)*100</f>
        <v>9.4464500601684716</v>
      </c>
      <c r="S17" s="13">
        <f t="shared" ref="S17:S18" si="10">I17/(I17+J17+H17+G17)*100</f>
        <v>49.759326113116728</v>
      </c>
      <c r="T17" s="13">
        <f t="shared" ref="T17:T23" si="11">J17/(J17+I17+H17+G17)*100</f>
        <v>39.711191335740068</v>
      </c>
    </row>
    <row r="18" spans="2:20">
      <c r="B18" s="9" t="s">
        <v>65</v>
      </c>
      <c r="C18" s="10">
        <v>21</v>
      </c>
      <c r="D18" s="10">
        <v>178</v>
      </c>
      <c r="E18" s="10">
        <v>220</v>
      </c>
      <c r="F18" s="63">
        <v>217</v>
      </c>
      <c r="G18" s="60">
        <v>14</v>
      </c>
      <c r="H18" s="10">
        <v>84</v>
      </c>
      <c r="I18" s="10">
        <v>190</v>
      </c>
      <c r="J18" s="10">
        <v>348</v>
      </c>
      <c r="L18" s="9" t="s">
        <v>65</v>
      </c>
      <c r="M18" s="13">
        <f t="shared" si="0"/>
        <v>3.3018867924528301</v>
      </c>
      <c r="N18" s="13">
        <f t="shared" si="1"/>
        <v>27.987421383647799</v>
      </c>
      <c r="O18" s="13">
        <f t="shared" si="2"/>
        <v>34.591194968553459</v>
      </c>
      <c r="P18" s="40">
        <f t="shared" si="3"/>
        <v>34.119496855345908</v>
      </c>
      <c r="Q18" s="35">
        <f t="shared" si="8"/>
        <v>2.2012578616352201</v>
      </c>
      <c r="R18" s="13">
        <f t="shared" si="9"/>
        <v>13.20754716981132</v>
      </c>
      <c r="S18" s="13">
        <f t="shared" si="10"/>
        <v>29.874213836477985</v>
      </c>
      <c r="T18" s="13">
        <f t="shared" si="11"/>
        <v>54.716981132075468</v>
      </c>
    </row>
    <row r="19" spans="2:20">
      <c r="B19" s="9" t="s">
        <v>66</v>
      </c>
      <c r="C19" s="10">
        <v>54</v>
      </c>
      <c r="D19" s="10">
        <v>405</v>
      </c>
      <c r="E19" s="10">
        <v>676</v>
      </c>
      <c r="F19" s="63">
        <v>613</v>
      </c>
      <c r="G19" s="60">
        <v>67</v>
      </c>
      <c r="H19" s="10">
        <v>442</v>
      </c>
      <c r="I19" s="10">
        <v>639</v>
      </c>
      <c r="J19" s="10">
        <v>600</v>
      </c>
      <c r="L19" s="9" t="s">
        <v>66</v>
      </c>
      <c r="M19" s="13">
        <f t="shared" si="0"/>
        <v>3.0892448512585813</v>
      </c>
      <c r="N19" s="13">
        <f t="shared" si="1"/>
        <v>23.169336384439358</v>
      </c>
      <c r="O19" s="13">
        <f t="shared" si="2"/>
        <v>38.672768878718536</v>
      </c>
      <c r="P19" s="40">
        <f t="shared" si="3"/>
        <v>35.068649885583525</v>
      </c>
      <c r="Q19" s="35">
        <f t="shared" si="8"/>
        <v>3.8329519450800915</v>
      </c>
      <c r="R19" s="13">
        <f t="shared" si="9"/>
        <v>25.286041189931353</v>
      </c>
      <c r="S19" s="13">
        <f>I19/(I19+J19+H19+G19)*100</f>
        <v>36.556064073226544</v>
      </c>
      <c r="T19" s="13">
        <f t="shared" si="11"/>
        <v>34.324942791762012</v>
      </c>
    </row>
    <row r="20" spans="2:20">
      <c r="B20" s="9" t="s">
        <v>67</v>
      </c>
      <c r="C20" s="10">
        <v>5</v>
      </c>
      <c r="D20" s="10">
        <v>36</v>
      </c>
      <c r="E20" s="10">
        <v>63</v>
      </c>
      <c r="F20" s="63">
        <v>94</v>
      </c>
      <c r="G20" s="60">
        <v>3</v>
      </c>
      <c r="H20" s="10">
        <v>22</v>
      </c>
      <c r="I20" s="10">
        <v>59</v>
      </c>
      <c r="J20" s="10">
        <v>114</v>
      </c>
      <c r="L20" s="9" t="s">
        <v>67</v>
      </c>
      <c r="M20" s="13">
        <f t="shared" si="0"/>
        <v>2.5252525252525251</v>
      </c>
      <c r="N20" s="13">
        <f t="shared" si="1"/>
        <v>18.181818181818183</v>
      </c>
      <c r="O20" s="13">
        <f t="shared" si="2"/>
        <v>31.818181818181817</v>
      </c>
      <c r="P20" s="40">
        <f t="shared" si="3"/>
        <v>47.474747474747474</v>
      </c>
      <c r="Q20" s="35">
        <f t="shared" si="8"/>
        <v>1.5151515151515151</v>
      </c>
      <c r="R20" s="13">
        <f t="shared" si="9"/>
        <v>11.111111111111111</v>
      </c>
      <c r="S20" s="13">
        <f>I20/(I20+J20+H20+G20)*100</f>
        <v>29.797979797979796</v>
      </c>
      <c r="T20" s="13">
        <f t="shared" si="11"/>
        <v>57.575757575757578</v>
      </c>
    </row>
    <row r="21" spans="2:20">
      <c r="B21" s="9" t="s">
        <v>68</v>
      </c>
      <c r="C21" s="10">
        <v>29</v>
      </c>
      <c r="D21" s="10">
        <v>65</v>
      </c>
      <c r="E21" s="10">
        <v>122</v>
      </c>
      <c r="F21" s="63">
        <v>133</v>
      </c>
      <c r="G21" s="60">
        <v>31</v>
      </c>
      <c r="H21" s="10">
        <v>64</v>
      </c>
      <c r="I21" s="10">
        <v>117</v>
      </c>
      <c r="J21" s="10">
        <v>137</v>
      </c>
      <c r="L21" s="9" t="s">
        <v>68</v>
      </c>
      <c r="M21" s="13">
        <f t="shared" si="0"/>
        <v>8.3094555873925504</v>
      </c>
      <c r="N21" s="13">
        <f t="shared" si="1"/>
        <v>18.624641833810887</v>
      </c>
      <c r="O21" s="13">
        <f t="shared" si="2"/>
        <v>34.957020057306593</v>
      </c>
      <c r="P21" s="40">
        <f t="shared" si="3"/>
        <v>38.108882521489974</v>
      </c>
      <c r="Q21" s="35">
        <f t="shared" si="8"/>
        <v>8.8825214899713476</v>
      </c>
      <c r="R21" s="13">
        <f t="shared" si="9"/>
        <v>18.338108882521489</v>
      </c>
      <c r="S21" s="13">
        <f>I21/(I21+J21+H21+G21)*100</f>
        <v>33.524355300859597</v>
      </c>
      <c r="T21" s="13">
        <f t="shared" si="11"/>
        <v>39.255014326647562</v>
      </c>
    </row>
    <row r="22" spans="2:20">
      <c r="B22" s="9" t="s">
        <v>69</v>
      </c>
      <c r="C22" s="10">
        <v>6</v>
      </c>
      <c r="D22" s="10">
        <v>83</v>
      </c>
      <c r="E22" s="10">
        <v>75</v>
      </c>
      <c r="F22" s="63">
        <v>70</v>
      </c>
      <c r="G22" s="60">
        <v>7</v>
      </c>
      <c r="H22" s="10">
        <v>60</v>
      </c>
      <c r="I22" s="10">
        <v>67</v>
      </c>
      <c r="J22" s="10">
        <v>100</v>
      </c>
      <c r="L22" s="9" t="s">
        <v>69</v>
      </c>
      <c r="M22" s="13">
        <f t="shared" si="0"/>
        <v>2.5641025641025639</v>
      </c>
      <c r="N22" s="13">
        <f t="shared" si="1"/>
        <v>35.470085470085472</v>
      </c>
      <c r="O22" s="13">
        <f t="shared" si="2"/>
        <v>32.051282051282051</v>
      </c>
      <c r="P22" s="40">
        <f t="shared" si="3"/>
        <v>29.914529914529915</v>
      </c>
      <c r="Q22" s="35">
        <f t="shared" si="8"/>
        <v>2.9914529914529915</v>
      </c>
      <c r="R22" s="13">
        <f t="shared" si="9"/>
        <v>25.641025641025639</v>
      </c>
      <c r="S22" s="13">
        <f>I22/(I22+J22+H22+G22)*100</f>
        <v>28.63247863247863</v>
      </c>
      <c r="T22" s="13">
        <f t="shared" si="11"/>
        <v>42.735042735042732</v>
      </c>
    </row>
    <row r="23" spans="2:20">
      <c r="B23" s="9" t="s">
        <v>70</v>
      </c>
      <c r="C23" s="10">
        <v>66</v>
      </c>
      <c r="D23" s="10">
        <v>224</v>
      </c>
      <c r="E23" s="10">
        <v>279</v>
      </c>
      <c r="F23" s="63">
        <v>370</v>
      </c>
      <c r="G23" s="60">
        <v>41</v>
      </c>
      <c r="H23" s="10">
        <v>146</v>
      </c>
      <c r="I23" s="10">
        <v>245</v>
      </c>
      <c r="J23" s="10">
        <v>507</v>
      </c>
      <c r="L23" s="9" t="s">
        <v>70</v>
      </c>
      <c r="M23" s="13">
        <f>C23/(C23+D23+E23+F23)*100</f>
        <v>7.0287539936102235</v>
      </c>
      <c r="N23" s="13">
        <f t="shared" si="1"/>
        <v>23.855165069222579</v>
      </c>
      <c r="O23" s="13">
        <f t="shared" si="2"/>
        <v>29.712460063897762</v>
      </c>
      <c r="P23" s="40">
        <f t="shared" si="3"/>
        <v>39.403620873269432</v>
      </c>
      <c r="Q23" s="35">
        <f>G23/(G23+H23+I23+J23)*100</f>
        <v>4.3663471778487759</v>
      </c>
      <c r="R23" s="13">
        <f t="shared" si="9"/>
        <v>15.54845580404686</v>
      </c>
      <c r="S23" s="13">
        <f>I23/(I23+J23+H23+G23)*100</f>
        <v>26.091586794462195</v>
      </c>
      <c r="T23" s="13">
        <f t="shared" si="11"/>
        <v>53.993610223642172</v>
      </c>
    </row>
    <row r="24" spans="2:20">
      <c r="B24" s="4" t="s">
        <v>122</v>
      </c>
      <c r="C24" s="19"/>
      <c r="D24" s="19"/>
      <c r="E24" s="19"/>
      <c r="G24" s="4"/>
      <c r="H24" s="82"/>
      <c r="I24" s="82"/>
      <c r="J24" s="82"/>
      <c r="L24" s="4" t="s">
        <v>122</v>
      </c>
      <c r="M24" s="19"/>
      <c r="N24" s="19"/>
      <c r="O24" s="19"/>
      <c r="Q24" s="4"/>
      <c r="R24" s="82"/>
      <c r="S24" s="82"/>
      <c r="T24" s="82"/>
    </row>
    <row r="25" spans="2:20">
      <c r="B25" s="9" t="s">
        <v>123</v>
      </c>
      <c r="C25" s="10">
        <v>168</v>
      </c>
      <c r="D25" s="10">
        <v>997</v>
      </c>
      <c r="E25" s="10">
        <v>1611</v>
      </c>
      <c r="F25" s="63">
        <v>1431</v>
      </c>
      <c r="G25" s="60">
        <v>156</v>
      </c>
      <c r="H25" s="10">
        <v>768</v>
      </c>
      <c r="I25" s="10">
        <v>1484</v>
      </c>
      <c r="J25" s="10">
        <v>1799</v>
      </c>
      <c r="L25" s="9" t="s">
        <v>123</v>
      </c>
      <c r="M25" s="89">
        <f t="shared" ref="M25" si="12">C25/(C25+D25+E25+F25)*100</f>
        <v>3.9933444259567388</v>
      </c>
      <c r="N25" s="89">
        <f t="shared" ref="N25" si="13">D25/(D25+E25+F25+C25)*100</f>
        <v>23.698597575469453</v>
      </c>
      <c r="O25" s="89">
        <f t="shared" ref="O25" si="14">E25/(E25+F25+D25+C25)*100</f>
        <v>38.293320656049438</v>
      </c>
      <c r="P25" s="91">
        <f t="shared" ref="P25" si="15">F25/(F25+E25+D25+C25)*100</f>
        <v>34.014737342524363</v>
      </c>
      <c r="Q25" s="92">
        <f t="shared" ref="Q25" si="16">G25/(G25+H25+I25+J25)*100</f>
        <v>3.7081055383884003</v>
      </c>
      <c r="R25" s="89">
        <f t="shared" ref="R25" si="17">H25/(H25+I25+J25+G25)*100</f>
        <v>18.255288804373663</v>
      </c>
      <c r="S25" s="89">
        <f t="shared" ref="S25" si="18">I25/(I25+J25+H25+G25)*100</f>
        <v>35.27454242928453</v>
      </c>
      <c r="T25" s="89">
        <f t="shared" ref="T25" si="19">J25/(J25+I25+H25+G25)*100</f>
        <v>42.762063227953412</v>
      </c>
    </row>
    <row r="26" spans="2:20">
      <c r="B26" s="9" t="s">
        <v>124</v>
      </c>
      <c r="C26" s="10">
        <v>52</v>
      </c>
      <c r="D26" s="10">
        <v>365</v>
      </c>
      <c r="E26" s="10">
        <v>752</v>
      </c>
      <c r="F26" s="63">
        <v>390</v>
      </c>
      <c r="G26" s="60">
        <v>25</v>
      </c>
      <c r="H26" s="10">
        <v>207</v>
      </c>
      <c r="I26" s="10">
        <v>660</v>
      </c>
      <c r="J26" s="10">
        <v>667</v>
      </c>
      <c r="L26" s="9" t="s">
        <v>124</v>
      </c>
      <c r="M26" s="89">
        <f t="shared" ref="M26" si="20">C26/(C26+D26+E26+F26)*100</f>
        <v>3.3354714560615775</v>
      </c>
      <c r="N26" s="89">
        <f t="shared" ref="N26" si="21">D26/(D26+E26+F26+C26)*100</f>
        <v>23.412443874278381</v>
      </c>
      <c r="O26" s="89">
        <f t="shared" ref="O26" si="22">E26/(E26+F26+D26+C26)*100</f>
        <v>48.236048749198204</v>
      </c>
      <c r="P26" s="91">
        <f t="shared" ref="P26" si="23">F26/(F26+E26+D26+C26)*100</f>
        <v>25.016035920461832</v>
      </c>
      <c r="Q26" s="92">
        <f t="shared" ref="Q26" si="24">G26/(G26+H26+I26+J26)*100</f>
        <v>1.603592046183451</v>
      </c>
      <c r="R26" s="89">
        <f t="shared" ref="R26" si="25">H26/(H26+I26+J26+G26)*100</f>
        <v>13.277742142398974</v>
      </c>
      <c r="S26" s="89">
        <f t="shared" ref="S26" si="26">I26/(I26+J26+H26+G26)*100</f>
        <v>42.3348300192431</v>
      </c>
      <c r="T26" s="89">
        <f t="shared" ref="T26" si="27">J26/(J26+I26+H26+G26)*100</f>
        <v>42.783835792174472</v>
      </c>
    </row>
  </sheetData>
  <mergeCells count="6">
    <mergeCell ref="Q7:T7"/>
    <mergeCell ref="C7:F7"/>
    <mergeCell ref="G7:J7"/>
    <mergeCell ref="B7:B8"/>
    <mergeCell ref="L7:L8"/>
    <mergeCell ref="M7:P7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>
      <c r="B1" s="1" t="s">
        <v>84</v>
      </c>
    </row>
    <row r="2" spans="1:12" ht="18">
      <c r="A2" s="76"/>
      <c r="B2" s="1" t="s">
        <v>125</v>
      </c>
    </row>
    <row r="3" spans="1:12">
      <c r="B3" s="79" t="s">
        <v>87</v>
      </c>
    </row>
    <row r="4" spans="1:12" ht="18" customHeight="1">
      <c r="B4" s="1" t="s">
        <v>90</v>
      </c>
      <c r="C4" s="1"/>
      <c r="D4" s="1"/>
      <c r="E4" s="1"/>
      <c r="F4" s="1"/>
    </row>
    <row r="5" spans="1:12" ht="4.5" customHeight="1"/>
    <row r="6" spans="1:12">
      <c r="B6" s="20" t="s">
        <v>81</v>
      </c>
      <c r="H6" s="2" t="s">
        <v>82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4171</v>
      </c>
      <c r="D9" s="7">
        <v>189</v>
      </c>
      <c r="E9" s="7">
        <v>867</v>
      </c>
      <c r="F9" s="7">
        <v>539</v>
      </c>
      <c r="H9" s="6" t="s">
        <v>4</v>
      </c>
      <c r="I9" s="11">
        <f>C9/(C9+D9+E9+F9)*100</f>
        <v>72.337842525147408</v>
      </c>
      <c r="J9" s="11">
        <f>D9/(D9+E9+F9+C9)*100</f>
        <v>3.2778355879292405</v>
      </c>
      <c r="K9" s="11">
        <f>E9/(E9+F9+D9+C9)*100</f>
        <v>15.036420395421434</v>
      </c>
      <c r="L9" s="11">
        <f>F9/(F9+E9+D9+C9)*100</f>
        <v>9.3479014915019079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809</v>
      </c>
      <c r="D11" s="10">
        <v>34</v>
      </c>
      <c r="E11" s="10">
        <v>189</v>
      </c>
      <c r="F11" s="10">
        <v>135</v>
      </c>
      <c r="H11" s="9" t="s">
        <v>6</v>
      </c>
      <c r="I11" s="13">
        <f t="shared" ref="I11:I21" si="0">C11/(C11+D11+E11+F11)*100</f>
        <v>69.323050556983716</v>
      </c>
      <c r="J11" s="13">
        <f t="shared" ref="J11:J22" si="1">D11/(D11+E11+F11+C11)*100</f>
        <v>2.9134532990574122</v>
      </c>
      <c r="K11" s="13">
        <f t="shared" ref="K11:K22" si="2">E11/(E11+F11+D11+C11)*100</f>
        <v>16.195372750642672</v>
      </c>
      <c r="L11" s="13">
        <f t="shared" ref="L11:L22" si="3">F11/(F11+E11+D11+C11)*100</f>
        <v>11.568123393316196</v>
      </c>
    </row>
    <row r="12" spans="1:12">
      <c r="B12" s="9" t="s">
        <v>7</v>
      </c>
      <c r="C12" s="10">
        <v>1450</v>
      </c>
      <c r="D12" s="10">
        <v>61</v>
      </c>
      <c r="E12" s="10">
        <v>319</v>
      </c>
      <c r="F12" s="10">
        <v>202</v>
      </c>
      <c r="H12" s="9" t="s">
        <v>7</v>
      </c>
      <c r="I12" s="13">
        <f t="shared" si="0"/>
        <v>71.358267716535423</v>
      </c>
      <c r="J12" s="13">
        <f t="shared" si="1"/>
        <v>3.0019685039370079</v>
      </c>
      <c r="K12" s="13">
        <f t="shared" si="2"/>
        <v>15.698818897637794</v>
      </c>
      <c r="L12" s="13">
        <f t="shared" si="3"/>
        <v>9.9409448818897648</v>
      </c>
    </row>
    <row r="13" spans="1:12">
      <c r="B13" s="9" t="s">
        <v>8</v>
      </c>
      <c r="C13" s="10">
        <v>1285</v>
      </c>
      <c r="D13" s="10">
        <v>60</v>
      </c>
      <c r="E13" s="10">
        <v>248</v>
      </c>
      <c r="F13" s="10">
        <v>131</v>
      </c>
      <c r="H13" s="9" t="s">
        <v>8</v>
      </c>
      <c r="I13" s="13">
        <f t="shared" si="0"/>
        <v>74.535962877030158</v>
      </c>
      <c r="J13" s="13">
        <f t="shared" si="1"/>
        <v>3.4802784222737819</v>
      </c>
      <c r="K13" s="13">
        <f t="shared" si="2"/>
        <v>14.385150812064964</v>
      </c>
      <c r="L13" s="13">
        <f t="shared" si="3"/>
        <v>7.5986078886310899</v>
      </c>
    </row>
    <row r="14" spans="1:12">
      <c r="B14" s="9" t="s">
        <v>9</v>
      </c>
      <c r="C14" s="10">
        <v>627</v>
      </c>
      <c r="D14" s="10">
        <v>34</v>
      </c>
      <c r="E14" s="10">
        <v>111</v>
      </c>
      <c r="F14" s="10">
        <v>71</v>
      </c>
      <c r="H14" s="9" t="s">
        <v>9</v>
      </c>
      <c r="I14" s="13">
        <f t="shared" si="0"/>
        <v>74.377224199288264</v>
      </c>
      <c r="J14" s="13">
        <f t="shared" si="1"/>
        <v>4.0332147093712933</v>
      </c>
      <c r="K14" s="13">
        <f t="shared" si="2"/>
        <v>13.167259786476867</v>
      </c>
      <c r="L14" s="13">
        <f t="shared" si="3"/>
        <v>8.4223013048635824</v>
      </c>
    </row>
    <row r="15" spans="1:12">
      <c r="B15" s="4" t="s">
        <v>71</v>
      </c>
      <c r="C15" s="8"/>
      <c r="D15" s="8"/>
      <c r="E15" s="8"/>
      <c r="F15" s="8"/>
      <c r="H15" s="4" t="s">
        <v>71</v>
      </c>
      <c r="I15" s="8"/>
      <c r="J15" s="8"/>
      <c r="K15" s="8"/>
      <c r="L15" s="8"/>
    </row>
    <row r="16" spans="1:12">
      <c r="B16" s="9" t="s">
        <v>64</v>
      </c>
      <c r="C16" s="10">
        <v>1189</v>
      </c>
      <c r="D16" s="10">
        <v>62</v>
      </c>
      <c r="E16" s="10">
        <v>285</v>
      </c>
      <c r="F16" s="10">
        <v>126</v>
      </c>
      <c r="H16" s="9" t="s">
        <v>64</v>
      </c>
      <c r="I16" s="13">
        <f t="shared" si="0"/>
        <v>71.540312876052951</v>
      </c>
      <c r="J16" s="13">
        <f t="shared" si="1"/>
        <v>3.7304452466907341</v>
      </c>
      <c r="K16" s="13">
        <f t="shared" si="2"/>
        <v>17.148014440433212</v>
      </c>
      <c r="L16" s="13">
        <f t="shared" si="3"/>
        <v>7.5812274368231041</v>
      </c>
    </row>
    <row r="17" spans="2:12">
      <c r="B17" s="9" t="s">
        <v>65</v>
      </c>
      <c r="C17" s="10">
        <v>400</v>
      </c>
      <c r="D17" s="10">
        <v>0</v>
      </c>
      <c r="E17" s="10">
        <v>146</v>
      </c>
      <c r="F17" s="10">
        <v>90</v>
      </c>
      <c r="H17" s="9" t="s">
        <v>65</v>
      </c>
      <c r="I17" s="13">
        <f t="shared" si="0"/>
        <v>62.893081761006286</v>
      </c>
      <c r="J17" s="13">
        <f t="shared" si="1"/>
        <v>0</v>
      </c>
      <c r="K17" s="13">
        <f t="shared" si="2"/>
        <v>22.955974842767297</v>
      </c>
      <c r="L17" s="13">
        <f t="shared" si="3"/>
        <v>14.150943396226415</v>
      </c>
    </row>
    <row r="18" spans="2:12">
      <c r="B18" s="9" t="s">
        <v>66</v>
      </c>
      <c r="C18" s="10">
        <v>1297</v>
      </c>
      <c r="D18" s="10">
        <v>107</v>
      </c>
      <c r="E18" s="10">
        <v>206</v>
      </c>
      <c r="F18" s="10">
        <v>138</v>
      </c>
      <c r="H18" s="9" t="s">
        <v>66</v>
      </c>
      <c r="I18" s="13">
        <f t="shared" si="0"/>
        <v>74.199084668192214</v>
      </c>
      <c r="J18" s="13">
        <f t="shared" si="1"/>
        <v>6.1212814645308917</v>
      </c>
      <c r="K18" s="13">
        <f t="shared" si="2"/>
        <v>11.784897025171624</v>
      </c>
      <c r="L18" s="13">
        <f t="shared" si="3"/>
        <v>7.8947368421052628</v>
      </c>
    </row>
    <row r="19" spans="2:12">
      <c r="B19" s="9" t="s">
        <v>67</v>
      </c>
      <c r="C19" s="10">
        <v>157</v>
      </c>
      <c r="D19" s="10">
        <v>6</v>
      </c>
      <c r="E19" s="10">
        <v>24</v>
      </c>
      <c r="F19" s="10">
        <v>11</v>
      </c>
      <c r="H19" s="9" t="s">
        <v>67</v>
      </c>
      <c r="I19" s="13">
        <f t="shared" si="0"/>
        <v>79.292929292929287</v>
      </c>
      <c r="J19" s="13">
        <f t="shared" si="1"/>
        <v>3.0303030303030303</v>
      </c>
      <c r="K19" s="13">
        <f t="shared" si="2"/>
        <v>12.121212121212121</v>
      </c>
      <c r="L19" s="13">
        <f t="shared" si="3"/>
        <v>5.5555555555555554</v>
      </c>
    </row>
    <row r="20" spans="2:12">
      <c r="B20" s="9" t="s">
        <v>68</v>
      </c>
      <c r="C20" s="10">
        <v>308</v>
      </c>
      <c r="D20" s="10">
        <v>2</v>
      </c>
      <c r="E20" s="10">
        <v>10</v>
      </c>
      <c r="F20" s="10">
        <v>29</v>
      </c>
      <c r="H20" s="9" t="s">
        <v>68</v>
      </c>
      <c r="I20" s="13">
        <f t="shared" si="0"/>
        <v>88.252148997134668</v>
      </c>
      <c r="J20" s="13">
        <f t="shared" si="1"/>
        <v>0.57306590257879653</v>
      </c>
      <c r="K20" s="13">
        <f t="shared" si="2"/>
        <v>2.8653295128939829</v>
      </c>
      <c r="L20" s="13">
        <f t="shared" si="3"/>
        <v>8.3094555873925504</v>
      </c>
    </row>
    <row r="21" spans="2:12">
      <c r="B21" s="9" t="s">
        <v>69</v>
      </c>
      <c r="C21" s="10">
        <v>165</v>
      </c>
      <c r="D21" s="10">
        <v>0</v>
      </c>
      <c r="E21" s="10">
        <v>47</v>
      </c>
      <c r="F21" s="10">
        <v>22</v>
      </c>
      <c r="H21" s="9" t="s">
        <v>69</v>
      </c>
      <c r="I21" s="13">
        <f t="shared" si="0"/>
        <v>70.512820512820511</v>
      </c>
      <c r="J21" s="13">
        <f t="shared" si="1"/>
        <v>0</v>
      </c>
      <c r="K21" s="13">
        <f t="shared" si="2"/>
        <v>20.085470085470085</v>
      </c>
      <c r="L21" s="13">
        <f t="shared" si="3"/>
        <v>9.4017094017094021</v>
      </c>
    </row>
    <row r="22" spans="2:12">
      <c r="B22" s="9" t="s">
        <v>70</v>
      </c>
      <c r="C22" s="10">
        <v>655</v>
      </c>
      <c r="D22" s="10">
        <v>12</v>
      </c>
      <c r="E22" s="10">
        <v>149</v>
      </c>
      <c r="F22" s="10">
        <v>123</v>
      </c>
      <c r="H22" s="9" t="s">
        <v>70</v>
      </c>
      <c r="I22" s="13">
        <f>C22/(C22+D22+E22+F22)*100</f>
        <v>69.755058572949949</v>
      </c>
      <c r="J22" s="13">
        <f t="shared" si="1"/>
        <v>1.2779552715654952</v>
      </c>
      <c r="K22" s="13">
        <f t="shared" si="2"/>
        <v>15.867944621938232</v>
      </c>
      <c r="L22" s="13">
        <f t="shared" si="3"/>
        <v>13.099041533546327</v>
      </c>
    </row>
    <row r="23" spans="2:12">
      <c r="B23" s="4" t="s">
        <v>122</v>
      </c>
      <c r="C23" s="19"/>
      <c r="D23" s="19"/>
      <c r="E23" s="19"/>
      <c r="G23" s="4"/>
      <c r="H23" s="4" t="s">
        <v>122</v>
      </c>
      <c r="I23" s="82"/>
      <c r="J23" s="82"/>
      <c r="L23" s="4"/>
    </row>
    <row r="24" spans="2:12">
      <c r="B24" s="9" t="s">
        <v>123</v>
      </c>
      <c r="C24" s="10">
        <v>3040</v>
      </c>
      <c r="D24" s="10">
        <v>140</v>
      </c>
      <c r="E24" s="10">
        <v>643</v>
      </c>
      <c r="F24" s="10">
        <v>384</v>
      </c>
      <c r="H24" s="9" t="s">
        <v>123</v>
      </c>
      <c r="I24" s="89">
        <f t="shared" ref="I24:I25" si="4">C24/(C24+D24+E24+F24)*100</f>
        <v>72.260518183979087</v>
      </c>
      <c r="J24" s="89">
        <f t="shared" ref="J24:J25" si="5">D24/(D24+E24+F24+C24)*100</f>
        <v>3.3277870216306153</v>
      </c>
      <c r="K24" s="89">
        <f t="shared" ref="K24:K25" si="6">E24/(E24+F24+D24+C24)*100</f>
        <v>15.284050392203472</v>
      </c>
      <c r="L24" s="89">
        <f t="shared" ref="L24:L25" si="7">F24/(F24+E24+D24+C24)*100</f>
        <v>9.1276444021868315</v>
      </c>
    </row>
    <row r="25" spans="2:12">
      <c r="B25" s="9" t="s">
        <v>124</v>
      </c>
      <c r="C25" s="10">
        <v>1131</v>
      </c>
      <c r="D25" s="10">
        <v>49</v>
      </c>
      <c r="E25" s="10">
        <v>224</v>
      </c>
      <c r="F25" s="10">
        <v>155</v>
      </c>
      <c r="H25" s="9" t="s">
        <v>124</v>
      </c>
      <c r="I25" s="89">
        <f t="shared" si="4"/>
        <v>72.546504169339315</v>
      </c>
      <c r="J25" s="89">
        <f t="shared" si="5"/>
        <v>3.1430404105195637</v>
      </c>
      <c r="K25" s="89">
        <f t="shared" si="6"/>
        <v>14.368184733803721</v>
      </c>
      <c r="L25" s="89">
        <f t="shared" si="7"/>
        <v>9.9422706863373946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>
      <c r="B1" s="1" t="s">
        <v>84</v>
      </c>
    </row>
    <row r="2" spans="1:24" ht="18">
      <c r="A2" s="76"/>
      <c r="B2" s="1" t="s">
        <v>125</v>
      </c>
    </row>
    <row r="3" spans="1:24">
      <c r="B3" s="79" t="s">
        <v>87</v>
      </c>
    </row>
    <row r="4" spans="1:24" ht="18" customHeight="1">
      <c r="B4" s="1" t="s">
        <v>91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/>
    <row r="6" spans="1:24">
      <c r="B6" s="20" t="s">
        <v>81</v>
      </c>
      <c r="N6" s="20" t="s">
        <v>82</v>
      </c>
    </row>
    <row r="7" spans="1:24">
      <c r="B7" s="113" t="s">
        <v>0</v>
      </c>
      <c r="C7" s="113" t="s">
        <v>15</v>
      </c>
      <c r="D7" s="113"/>
      <c r="E7" s="113"/>
      <c r="F7" s="113"/>
      <c r="G7" s="115"/>
      <c r="H7" s="116" t="s">
        <v>16</v>
      </c>
      <c r="I7" s="113"/>
      <c r="J7" s="113"/>
      <c r="K7" s="113"/>
      <c r="L7" s="113"/>
      <c r="N7" s="113" t="s">
        <v>0</v>
      </c>
      <c r="O7" s="113" t="s">
        <v>15</v>
      </c>
      <c r="P7" s="113"/>
      <c r="Q7" s="113"/>
      <c r="R7" s="113"/>
      <c r="S7" s="118"/>
      <c r="T7" s="117" t="s">
        <v>16</v>
      </c>
      <c r="U7" s="113"/>
      <c r="V7" s="113"/>
      <c r="W7" s="113"/>
      <c r="X7" s="113"/>
    </row>
    <row r="8" spans="1:24" ht="22.5">
      <c r="B8" s="114"/>
      <c r="C8" s="14" t="s">
        <v>17</v>
      </c>
      <c r="D8" s="14" t="s">
        <v>18</v>
      </c>
      <c r="E8" s="14" t="s">
        <v>19</v>
      </c>
      <c r="F8" s="14" t="s">
        <v>20</v>
      </c>
      <c r="G8" s="26" t="s">
        <v>21</v>
      </c>
      <c r="H8" s="29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14"/>
      <c r="O8" s="23" t="s">
        <v>17</v>
      </c>
      <c r="P8" s="23" t="s">
        <v>18</v>
      </c>
      <c r="Q8" s="23" t="s">
        <v>19</v>
      </c>
      <c r="R8" s="23" t="s">
        <v>20</v>
      </c>
      <c r="S8" s="36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>
      <c r="B9" s="4" t="s">
        <v>4</v>
      </c>
      <c r="C9" s="5"/>
      <c r="D9" s="5"/>
      <c r="E9" s="5"/>
      <c r="F9" s="5"/>
      <c r="G9" s="5"/>
      <c r="H9" s="30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1:24">
      <c r="B10" s="6" t="s">
        <v>4</v>
      </c>
      <c r="C10" s="7">
        <v>313</v>
      </c>
      <c r="D10" s="7">
        <v>770</v>
      </c>
      <c r="E10" s="7">
        <v>1025</v>
      </c>
      <c r="F10" s="7">
        <v>709</v>
      </c>
      <c r="G10" s="27">
        <v>1354</v>
      </c>
      <c r="H10" s="31">
        <v>80</v>
      </c>
      <c r="I10" s="7">
        <v>67</v>
      </c>
      <c r="J10" s="7">
        <v>22</v>
      </c>
      <c r="K10" s="7">
        <v>7</v>
      </c>
      <c r="L10" s="7">
        <v>13</v>
      </c>
      <c r="N10" s="6" t="s">
        <v>4</v>
      </c>
      <c r="O10" s="11">
        <f>C10/(C10+D10+E10+F10+G10)*100</f>
        <v>7.5041956365380011</v>
      </c>
      <c r="P10" s="11">
        <f>D10/(D10+E10+F10+G10+C10)*100</f>
        <v>18.460800767202109</v>
      </c>
      <c r="Q10" s="11">
        <f>E10/(E10+F10+G10+C10+D10)*100</f>
        <v>24.574442579717093</v>
      </c>
      <c r="R10" s="11">
        <f>F10/(F10+G10+E10+D10+C10)*100</f>
        <v>16.9983217453848</v>
      </c>
      <c r="S10" s="38">
        <f>G10/(G10+C10+D10+E10+F10)*100</f>
        <v>32.462239271157998</v>
      </c>
      <c r="T10" s="34">
        <f>H10/(H10+I10+J10+K10+L10)*100</f>
        <v>42.328042328042329</v>
      </c>
      <c r="U10" s="11">
        <f>I10/(I10+J10+K10+L10+H10)*100</f>
        <v>35.449735449735449</v>
      </c>
      <c r="V10" s="11">
        <f>J10/(J10+K10+L10+H10+I10)*100</f>
        <v>11.640211640211639</v>
      </c>
      <c r="W10" s="11">
        <f>K10/(K10+L10+J10+I10+H10)*100</f>
        <v>3.7037037037037033</v>
      </c>
      <c r="X10" s="11">
        <f>L10/(L10+H10+I10+J10+K10)*100</f>
        <v>6.8783068783068781</v>
      </c>
    </row>
    <row r="11" spans="1:24">
      <c r="B11" s="4" t="s">
        <v>5</v>
      </c>
      <c r="C11" s="8"/>
      <c r="D11" s="8"/>
      <c r="E11" s="8"/>
      <c r="F11" s="8"/>
      <c r="G11" s="8"/>
      <c r="H11" s="32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1:24">
      <c r="B12" s="9" t="s">
        <v>6</v>
      </c>
      <c r="C12" s="10">
        <v>40</v>
      </c>
      <c r="D12" s="10">
        <v>106</v>
      </c>
      <c r="E12" s="10">
        <v>193</v>
      </c>
      <c r="F12" s="10">
        <v>120</v>
      </c>
      <c r="G12" s="28">
        <v>350</v>
      </c>
      <c r="H12" s="33">
        <v>12</v>
      </c>
      <c r="I12" s="10">
        <v>7</v>
      </c>
      <c r="J12" s="10">
        <v>6</v>
      </c>
      <c r="K12" s="10">
        <v>2</v>
      </c>
      <c r="L12" s="10">
        <v>7</v>
      </c>
      <c r="N12" s="9" t="s">
        <v>6</v>
      </c>
      <c r="O12" s="13">
        <f t="shared" ref="O12:O15" si="0">C12/(C12+D12+E12+F12+G12)*100</f>
        <v>4.9443757725587147</v>
      </c>
      <c r="P12" s="13">
        <f t="shared" ref="P12:P15" si="1">D12/(D12+E12+F12+G12+C12)*100</f>
        <v>13.102595797280594</v>
      </c>
      <c r="Q12" s="13">
        <f t="shared" ref="Q12:Q15" si="2">E12/(E12+F12+G12+C12+D12)*100</f>
        <v>23.856613102595798</v>
      </c>
      <c r="R12" s="13">
        <f t="shared" ref="R12:R15" si="3">F12/(F12+G12+E12+D12+C12)*100</f>
        <v>14.833127317676142</v>
      </c>
      <c r="S12" s="40">
        <f t="shared" ref="S12:S15" si="4">G12/(G12+C12+D12+E12+F12)*100</f>
        <v>43.263288009888754</v>
      </c>
      <c r="T12" s="35">
        <f t="shared" ref="T12:T15" si="5">H12/(H12+I12+J12+K12+L12)*100</f>
        <v>35.294117647058826</v>
      </c>
      <c r="U12" s="13">
        <f t="shared" ref="U12:U15" si="6">I12/(I12+J12+K12+L12+H12)*100</f>
        <v>20.588235294117645</v>
      </c>
      <c r="V12" s="13">
        <f t="shared" ref="V12:V15" si="7">J12/(J12+K12+L12+H12+I12)*100</f>
        <v>17.647058823529413</v>
      </c>
      <c r="W12" s="13">
        <f t="shared" ref="W12:W15" si="8">K12/(K12+L12+J12+I12+H12)*100</f>
        <v>5.8823529411764701</v>
      </c>
      <c r="X12" s="13">
        <f t="shared" ref="X12:X15" si="9">L12/(L12+H12+I12+J12+K12)*100</f>
        <v>20.588235294117645</v>
      </c>
    </row>
    <row r="13" spans="1:24">
      <c r="B13" s="9" t="s">
        <v>7</v>
      </c>
      <c r="C13" s="10">
        <v>101</v>
      </c>
      <c r="D13" s="10">
        <v>256</v>
      </c>
      <c r="E13" s="10">
        <v>395</v>
      </c>
      <c r="F13" s="10">
        <v>248</v>
      </c>
      <c r="G13" s="28">
        <v>450</v>
      </c>
      <c r="H13" s="33">
        <v>21</v>
      </c>
      <c r="I13" s="10">
        <v>25</v>
      </c>
      <c r="J13" s="10">
        <v>9</v>
      </c>
      <c r="K13" s="10">
        <v>3</v>
      </c>
      <c r="L13" s="10">
        <v>3</v>
      </c>
      <c r="N13" s="9" t="s">
        <v>7</v>
      </c>
      <c r="O13" s="13">
        <f t="shared" si="0"/>
        <v>6.9655172413793096</v>
      </c>
      <c r="P13" s="13">
        <f t="shared" si="1"/>
        <v>17.655172413793103</v>
      </c>
      <c r="Q13" s="13">
        <f t="shared" si="2"/>
        <v>27.241379310344826</v>
      </c>
      <c r="R13" s="13">
        <f t="shared" si="3"/>
        <v>17.103448275862068</v>
      </c>
      <c r="S13" s="40">
        <f t="shared" si="4"/>
        <v>31.03448275862069</v>
      </c>
      <c r="T13" s="35">
        <f t="shared" si="5"/>
        <v>34.42622950819672</v>
      </c>
      <c r="U13" s="13">
        <f t="shared" si="6"/>
        <v>40.983606557377051</v>
      </c>
      <c r="V13" s="13">
        <f t="shared" si="7"/>
        <v>14.754098360655737</v>
      </c>
      <c r="W13" s="13">
        <f t="shared" si="8"/>
        <v>4.918032786885246</v>
      </c>
      <c r="X13" s="13">
        <f t="shared" si="9"/>
        <v>4.918032786885246</v>
      </c>
    </row>
    <row r="14" spans="1:24">
      <c r="B14" s="9" t="s">
        <v>8</v>
      </c>
      <c r="C14" s="10">
        <v>98</v>
      </c>
      <c r="D14" s="10">
        <v>286</v>
      </c>
      <c r="E14" s="10">
        <v>300</v>
      </c>
      <c r="F14" s="10">
        <v>220</v>
      </c>
      <c r="G14" s="28">
        <v>381</v>
      </c>
      <c r="H14" s="33">
        <v>27</v>
      </c>
      <c r="I14" s="10">
        <v>22</v>
      </c>
      <c r="J14" s="10">
        <v>6</v>
      </c>
      <c r="K14" s="10">
        <v>2</v>
      </c>
      <c r="L14" s="10">
        <v>3</v>
      </c>
      <c r="N14" s="9" t="s">
        <v>8</v>
      </c>
      <c r="O14" s="13">
        <f t="shared" si="0"/>
        <v>7.626459143968872</v>
      </c>
      <c r="P14" s="13">
        <f t="shared" si="1"/>
        <v>22.2568093385214</v>
      </c>
      <c r="Q14" s="13">
        <f t="shared" si="2"/>
        <v>23.346303501945524</v>
      </c>
      <c r="R14" s="13">
        <f t="shared" si="3"/>
        <v>17.120622568093385</v>
      </c>
      <c r="S14" s="40">
        <f t="shared" si="4"/>
        <v>29.649805447470818</v>
      </c>
      <c r="T14" s="35">
        <f t="shared" si="5"/>
        <v>45</v>
      </c>
      <c r="U14" s="13">
        <f t="shared" si="6"/>
        <v>36.666666666666664</v>
      </c>
      <c r="V14" s="13">
        <f t="shared" si="7"/>
        <v>10</v>
      </c>
      <c r="W14" s="13">
        <f t="shared" si="8"/>
        <v>3.3333333333333335</v>
      </c>
      <c r="X14" s="13">
        <f t="shared" si="9"/>
        <v>5</v>
      </c>
    </row>
    <row r="15" spans="1:24">
      <c r="B15" s="9" t="s">
        <v>9</v>
      </c>
      <c r="C15" s="10">
        <v>74</v>
      </c>
      <c r="D15" s="10">
        <v>122</v>
      </c>
      <c r="E15" s="10">
        <v>137</v>
      </c>
      <c r="F15" s="10">
        <v>121</v>
      </c>
      <c r="G15" s="28">
        <v>173</v>
      </c>
      <c r="H15" s="33">
        <v>20</v>
      </c>
      <c r="I15" s="10">
        <v>13</v>
      </c>
      <c r="J15" s="10">
        <v>1</v>
      </c>
      <c r="K15" s="10">
        <v>0</v>
      </c>
      <c r="L15" s="10">
        <v>0</v>
      </c>
      <c r="N15" s="9" t="s">
        <v>9</v>
      </c>
      <c r="O15" s="13">
        <f t="shared" si="0"/>
        <v>11.802232854864434</v>
      </c>
      <c r="P15" s="13">
        <f t="shared" si="1"/>
        <v>19.457735247208934</v>
      </c>
      <c r="Q15" s="13">
        <f t="shared" si="2"/>
        <v>21.850079744816586</v>
      </c>
      <c r="R15" s="13">
        <f t="shared" si="3"/>
        <v>19.298245614035086</v>
      </c>
      <c r="S15" s="40">
        <f t="shared" si="4"/>
        <v>27.591706539074963</v>
      </c>
      <c r="T15" s="35">
        <f t="shared" si="5"/>
        <v>58.82352941176471</v>
      </c>
      <c r="U15" s="13">
        <f t="shared" si="6"/>
        <v>38.235294117647058</v>
      </c>
      <c r="V15" s="13">
        <f t="shared" si="7"/>
        <v>2.9411764705882351</v>
      </c>
      <c r="W15" s="13">
        <f t="shared" si="8"/>
        <v>0</v>
      </c>
      <c r="X15" s="13">
        <f t="shared" si="9"/>
        <v>0</v>
      </c>
    </row>
    <row r="16" spans="1:24">
      <c r="B16" s="4" t="s">
        <v>71</v>
      </c>
      <c r="C16" s="8"/>
      <c r="D16" s="8"/>
      <c r="E16" s="8"/>
      <c r="F16" s="8"/>
      <c r="G16" s="8"/>
      <c r="H16" s="32"/>
      <c r="I16" s="8"/>
      <c r="J16" s="8"/>
      <c r="K16" s="8"/>
      <c r="L16" s="8"/>
      <c r="N16" s="4" t="s">
        <v>71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>
      <c r="B17" s="9" t="s">
        <v>64</v>
      </c>
      <c r="C17" s="10">
        <v>103</v>
      </c>
      <c r="D17" s="10">
        <v>246</v>
      </c>
      <c r="E17" s="10">
        <v>317</v>
      </c>
      <c r="F17" s="10">
        <v>216</v>
      </c>
      <c r="G17" s="28">
        <v>307</v>
      </c>
      <c r="H17" s="33">
        <v>30</v>
      </c>
      <c r="I17" s="10">
        <v>19</v>
      </c>
      <c r="J17" s="10">
        <v>5</v>
      </c>
      <c r="K17" s="10">
        <v>4</v>
      </c>
      <c r="L17" s="10">
        <v>4</v>
      </c>
      <c r="N17" s="9" t="s">
        <v>64</v>
      </c>
      <c r="O17" s="13">
        <f t="shared" ref="O17:O22" si="10">C17/(C17+D17+E17+F17+G17)*100</f>
        <v>8.6627417998317906</v>
      </c>
      <c r="P17" s="13">
        <f t="shared" ref="P17:P23" si="11">D17/(D17+E17+F17+G17+C17)*100</f>
        <v>20.689655172413794</v>
      </c>
      <c r="Q17" s="13">
        <f t="shared" ref="Q17:Q23" si="12">E17/(E17+F17+G17+C17+D17)*100</f>
        <v>26.661059714045415</v>
      </c>
      <c r="R17" s="13">
        <f t="shared" ref="R17:R23" si="13">F17/(F17+G17+E17+D17+C17)*100</f>
        <v>18.166526492851133</v>
      </c>
      <c r="S17" s="40">
        <f t="shared" ref="S17:S23" si="14">G17/(G17+C17+D17+E17+F17)*100</f>
        <v>25.820016820857866</v>
      </c>
      <c r="T17" s="35">
        <f t="shared" ref="T17:T23" si="15">H17/(H17+I17+J17+K17+L17)*100</f>
        <v>48.387096774193552</v>
      </c>
      <c r="U17" s="13">
        <f t="shared" ref="U17:U23" si="16">I17/(I17+J17+K17+L17+H17)*100</f>
        <v>30.64516129032258</v>
      </c>
      <c r="V17" s="13">
        <f t="shared" ref="V17:V23" si="17">J17/(J17+K17+L17+H17+I17)*100</f>
        <v>8.064516129032258</v>
      </c>
      <c r="W17" s="13">
        <f t="shared" ref="W17:W23" si="18">K17/(K17+L17+J17+I17+H17)*100</f>
        <v>6.4516129032258061</v>
      </c>
      <c r="X17" s="13">
        <f t="shared" ref="X17:X23" si="19">L17/(L17+H17+I17+J17+K17)*100</f>
        <v>6.4516129032258061</v>
      </c>
    </row>
    <row r="18" spans="2:24">
      <c r="B18" s="9" t="s">
        <v>65</v>
      </c>
      <c r="C18" s="10">
        <v>46</v>
      </c>
      <c r="D18" s="10">
        <v>113</v>
      </c>
      <c r="E18" s="10">
        <v>109</v>
      </c>
      <c r="F18" s="10">
        <v>70</v>
      </c>
      <c r="G18" s="28">
        <v>62</v>
      </c>
      <c r="H18" s="33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65</v>
      </c>
      <c r="O18" s="13">
        <f t="shared" si="10"/>
        <v>11.5</v>
      </c>
      <c r="P18" s="13">
        <f t="shared" si="11"/>
        <v>28.249999999999996</v>
      </c>
      <c r="Q18" s="13">
        <f t="shared" si="12"/>
        <v>27.250000000000004</v>
      </c>
      <c r="R18" s="13">
        <f t="shared" si="13"/>
        <v>17.5</v>
      </c>
      <c r="S18" s="40">
        <f t="shared" si="14"/>
        <v>15.5</v>
      </c>
      <c r="T18" s="35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>
      <c r="B19" s="9" t="s">
        <v>66</v>
      </c>
      <c r="C19" s="10">
        <v>80</v>
      </c>
      <c r="D19" s="10">
        <v>229</v>
      </c>
      <c r="E19" s="10">
        <v>345</v>
      </c>
      <c r="F19" s="10">
        <v>233</v>
      </c>
      <c r="G19" s="28">
        <v>410</v>
      </c>
      <c r="H19" s="33">
        <v>38</v>
      </c>
      <c r="I19" s="10">
        <v>43</v>
      </c>
      <c r="J19" s="10">
        <v>16</v>
      </c>
      <c r="K19" s="10">
        <v>3</v>
      </c>
      <c r="L19" s="10">
        <v>7</v>
      </c>
      <c r="N19" s="9" t="s">
        <v>66</v>
      </c>
      <c r="O19" s="13">
        <f t="shared" si="10"/>
        <v>6.1680801850424061</v>
      </c>
      <c r="P19" s="13">
        <f t="shared" si="11"/>
        <v>17.656129529683888</v>
      </c>
      <c r="Q19" s="13">
        <f t="shared" si="12"/>
        <v>26.599845797995375</v>
      </c>
      <c r="R19" s="13">
        <f t="shared" si="13"/>
        <v>17.964533538936006</v>
      </c>
      <c r="S19" s="40">
        <f t="shared" si="14"/>
        <v>31.611410948342328</v>
      </c>
      <c r="T19" s="35">
        <f t="shared" si="15"/>
        <v>35.514018691588781</v>
      </c>
      <c r="U19" s="13">
        <f t="shared" si="16"/>
        <v>40.186915887850468</v>
      </c>
      <c r="V19" s="13">
        <f t="shared" si="17"/>
        <v>14.953271028037381</v>
      </c>
      <c r="W19" s="13">
        <f t="shared" si="18"/>
        <v>2.8037383177570092</v>
      </c>
      <c r="X19" s="13">
        <f t="shared" si="19"/>
        <v>6.5420560747663545</v>
      </c>
    </row>
    <row r="20" spans="2:24">
      <c r="B20" s="9" t="s">
        <v>67</v>
      </c>
      <c r="C20" s="10">
        <v>16</v>
      </c>
      <c r="D20" s="10">
        <v>21</v>
      </c>
      <c r="E20" s="10">
        <v>34</v>
      </c>
      <c r="F20" s="10">
        <v>22</v>
      </c>
      <c r="G20" s="28">
        <v>64</v>
      </c>
      <c r="H20" s="33">
        <v>4</v>
      </c>
      <c r="I20" s="10">
        <v>2</v>
      </c>
      <c r="J20" s="10">
        <v>0</v>
      </c>
      <c r="K20" s="10">
        <v>0</v>
      </c>
      <c r="L20" s="10">
        <v>0</v>
      </c>
      <c r="N20" s="9" t="s">
        <v>67</v>
      </c>
      <c r="O20" s="13">
        <f t="shared" si="10"/>
        <v>10.191082802547772</v>
      </c>
      <c r="P20" s="13">
        <f t="shared" si="11"/>
        <v>13.375796178343949</v>
      </c>
      <c r="Q20" s="13">
        <f t="shared" si="12"/>
        <v>21.656050955414013</v>
      </c>
      <c r="R20" s="13">
        <f t="shared" si="13"/>
        <v>14.012738853503185</v>
      </c>
      <c r="S20" s="40">
        <f t="shared" si="14"/>
        <v>40.764331210191088</v>
      </c>
      <c r="T20" s="35">
        <f t="shared" si="15"/>
        <v>66.666666666666657</v>
      </c>
      <c r="U20" s="13">
        <f t="shared" si="16"/>
        <v>33.333333333333329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68</v>
      </c>
      <c r="C21" s="10">
        <v>6</v>
      </c>
      <c r="D21" s="10">
        <v>20</v>
      </c>
      <c r="E21" s="10">
        <v>26</v>
      </c>
      <c r="F21" s="10">
        <v>35</v>
      </c>
      <c r="G21" s="28">
        <v>221</v>
      </c>
      <c r="H21" s="33">
        <v>1</v>
      </c>
      <c r="I21" s="10">
        <v>0</v>
      </c>
      <c r="J21" s="10">
        <v>0</v>
      </c>
      <c r="K21" s="10">
        <v>0</v>
      </c>
      <c r="L21" s="10">
        <v>1</v>
      </c>
      <c r="N21" s="9" t="s">
        <v>68</v>
      </c>
      <c r="O21" s="13">
        <f t="shared" si="10"/>
        <v>1.948051948051948</v>
      </c>
      <c r="P21" s="13">
        <f t="shared" si="11"/>
        <v>6.4935064935064926</v>
      </c>
      <c r="Q21" s="13">
        <f t="shared" si="12"/>
        <v>8.4415584415584419</v>
      </c>
      <c r="R21" s="13">
        <f t="shared" si="13"/>
        <v>11.363636363636363</v>
      </c>
      <c r="S21" s="40">
        <f t="shared" si="14"/>
        <v>71.753246753246756</v>
      </c>
      <c r="T21" s="35">
        <f t="shared" si="15"/>
        <v>50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>
      <c r="B22" s="9" t="s">
        <v>69</v>
      </c>
      <c r="C22" s="10">
        <v>17</v>
      </c>
      <c r="D22" s="10">
        <v>34</v>
      </c>
      <c r="E22" s="10">
        <v>40</v>
      </c>
      <c r="F22" s="10">
        <v>29</v>
      </c>
      <c r="G22" s="28">
        <v>45</v>
      </c>
      <c r="H22" s="33">
        <v>0</v>
      </c>
      <c r="I22" s="10">
        <v>0</v>
      </c>
      <c r="J22" s="10">
        <v>0</v>
      </c>
      <c r="K22" s="10">
        <v>0</v>
      </c>
      <c r="L22" s="10">
        <v>0</v>
      </c>
      <c r="N22" s="9" t="s">
        <v>69</v>
      </c>
      <c r="O22" s="13">
        <f t="shared" si="10"/>
        <v>10.303030303030303</v>
      </c>
      <c r="P22" s="13">
        <f t="shared" si="11"/>
        <v>20.606060606060606</v>
      </c>
      <c r="Q22" s="13">
        <f t="shared" si="12"/>
        <v>24.242424242424242</v>
      </c>
      <c r="R22" s="13">
        <f>F22/(F22+G22+E22+D22+C22)*100</f>
        <v>17.575757575757574</v>
      </c>
      <c r="S22" s="40">
        <f t="shared" si="14"/>
        <v>27.27272727272727</v>
      </c>
      <c r="T22" s="35" t="e">
        <f t="shared" si="15"/>
        <v>#DIV/0!</v>
      </c>
      <c r="U22" s="13" t="e">
        <f t="shared" si="16"/>
        <v>#DIV/0!</v>
      </c>
      <c r="V22" s="13" t="e">
        <f t="shared" si="17"/>
        <v>#DIV/0!</v>
      </c>
      <c r="W22" s="13" t="e">
        <f t="shared" si="18"/>
        <v>#DIV/0!</v>
      </c>
      <c r="X22" s="13" t="e">
        <f t="shared" si="19"/>
        <v>#DIV/0!</v>
      </c>
    </row>
    <row r="23" spans="2:24">
      <c r="B23" s="9" t="s">
        <v>70</v>
      </c>
      <c r="C23" s="10">
        <v>45</v>
      </c>
      <c r="D23" s="10">
        <v>107</v>
      </c>
      <c r="E23" s="10">
        <v>154</v>
      </c>
      <c r="F23" s="10">
        <v>104</v>
      </c>
      <c r="G23" s="28">
        <v>245</v>
      </c>
      <c r="H23" s="33">
        <v>7</v>
      </c>
      <c r="I23" s="10">
        <v>3</v>
      </c>
      <c r="J23" s="10">
        <v>1</v>
      </c>
      <c r="K23" s="10">
        <v>0</v>
      </c>
      <c r="L23" s="10">
        <v>1</v>
      </c>
      <c r="N23" s="9" t="s">
        <v>70</v>
      </c>
      <c r="O23" s="13">
        <f>C23/(C23+D23+E23+F23+G23)*100</f>
        <v>6.8702290076335881</v>
      </c>
      <c r="P23" s="13">
        <f t="shared" si="11"/>
        <v>16.335877862595417</v>
      </c>
      <c r="Q23" s="13">
        <f t="shared" si="12"/>
        <v>23.511450381679388</v>
      </c>
      <c r="R23" s="13">
        <f t="shared" si="13"/>
        <v>15.877862595419847</v>
      </c>
      <c r="S23" s="40">
        <f t="shared" si="14"/>
        <v>37.404580152671755</v>
      </c>
      <c r="T23" s="35">
        <f t="shared" si="15"/>
        <v>58.333333333333336</v>
      </c>
      <c r="U23" s="13">
        <f t="shared" si="16"/>
        <v>25</v>
      </c>
      <c r="V23" s="13">
        <f t="shared" si="17"/>
        <v>8.3333333333333321</v>
      </c>
      <c r="W23" s="13">
        <f t="shared" si="18"/>
        <v>0</v>
      </c>
      <c r="X23" s="13">
        <f t="shared" si="19"/>
        <v>8.3333333333333321</v>
      </c>
    </row>
    <row r="24" spans="2:24">
      <c r="B24" s="4" t="s">
        <v>122</v>
      </c>
      <c r="C24" s="19"/>
      <c r="D24" s="19"/>
      <c r="E24" s="19"/>
      <c r="G24" s="4"/>
      <c r="H24" s="4"/>
      <c r="I24" s="82"/>
      <c r="J24" s="82"/>
      <c r="L24" s="4"/>
      <c r="N24" s="4" t="s">
        <v>122</v>
      </c>
      <c r="O24" s="19"/>
      <c r="P24" s="19"/>
      <c r="Q24" s="19"/>
      <c r="S24" s="4"/>
      <c r="T24" s="4"/>
      <c r="U24" s="82"/>
      <c r="V24" s="82"/>
      <c r="X24" s="4"/>
    </row>
    <row r="25" spans="2:24">
      <c r="B25" s="9" t="s">
        <v>123</v>
      </c>
      <c r="C25" s="10">
        <v>223</v>
      </c>
      <c r="D25" s="10">
        <v>548</v>
      </c>
      <c r="E25" s="10">
        <v>739</v>
      </c>
      <c r="F25" s="10">
        <v>492</v>
      </c>
      <c r="G25" s="28">
        <v>1038</v>
      </c>
      <c r="H25" s="33">
        <v>58</v>
      </c>
      <c r="I25" s="10">
        <v>47</v>
      </c>
      <c r="J25" s="10">
        <v>20</v>
      </c>
      <c r="K25" s="10">
        <v>6</v>
      </c>
      <c r="L25" s="10">
        <v>9</v>
      </c>
      <c r="N25" s="9" t="s">
        <v>123</v>
      </c>
      <c r="O25" s="89">
        <f t="shared" ref="O25:O26" si="20">C25/(C25+D25+E25+F25+G25)*100</f>
        <v>7.3355263157894743</v>
      </c>
      <c r="P25" s="89">
        <f t="shared" ref="P25:P26" si="21">D25/(D25+E25+F25+G25+C25)*100</f>
        <v>18.026315789473685</v>
      </c>
      <c r="Q25" s="89">
        <f t="shared" ref="Q25:Q26" si="22">E25/(E25+F25+G25+C25+D25)*100</f>
        <v>24.309210526315788</v>
      </c>
      <c r="R25" s="89">
        <f t="shared" ref="R25:R26" si="23">F25/(F25+G25+E25+D25+C25)*100</f>
        <v>16.184210526315791</v>
      </c>
      <c r="S25" s="91">
        <f t="shared" ref="S25:S26" si="24">G25/(G25+C25+D25+E25+F25)*100</f>
        <v>34.14473684210526</v>
      </c>
      <c r="T25" s="92">
        <f t="shared" ref="T25:T26" si="25">H25/(H25+I25+J25+K25+L25)*100</f>
        <v>41.428571428571431</v>
      </c>
      <c r="U25" s="89">
        <f t="shared" ref="U25:U26" si="26">I25/(I25+J25+K25+L25+H25)*100</f>
        <v>33.571428571428569</v>
      </c>
      <c r="V25" s="89">
        <f t="shared" ref="V25:V26" si="27">J25/(J25+K25+L25+H25+I25)*100</f>
        <v>14.285714285714285</v>
      </c>
      <c r="W25" s="89">
        <f t="shared" ref="W25:W26" si="28">K25/(K25+L25+J25+I25+H25)*100</f>
        <v>4.2857142857142856</v>
      </c>
      <c r="X25" s="89">
        <f t="shared" ref="X25:X26" si="29">L25/(L25+H25+I25+J25+K25)*100</f>
        <v>6.4285714285714279</v>
      </c>
    </row>
    <row r="26" spans="2:24">
      <c r="B26" s="9" t="s">
        <v>124</v>
      </c>
      <c r="C26" s="10">
        <v>90</v>
      </c>
      <c r="D26" s="10">
        <v>222</v>
      </c>
      <c r="E26" s="10">
        <v>286</v>
      </c>
      <c r="F26" s="10">
        <v>217</v>
      </c>
      <c r="G26" s="28">
        <v>316</v>
      </c>
      <c r="H26" s="33">
        <v>22</v>
      </c>
      <c r="I26" s="10">
        <v>20</v>
      </c>
      <c r="J26" s="10">
        <v>2</v>
      </c>
      <c r="K26" s="10">
        <v>1</v>
      </c>
      <c r="L26" s="10">
        <v>4</v>
      </c>
      <c r="N26" s="9" t="s">
        <v>124</v>
      </c>
      <c r="O26" s="89">
        <f t="shared" si="20"/>
        <v>7.957559681697612</v>
      </c>
      <c r="P26" s="89">
        <f t="shared" si="21"/>
        <v>19.628647214854112</v>
      </c>
      <c r="Q26" s="89">
        <f t="shared" si="22"/>
        <v>25.287356321839084</v>
      </c>
      <c r="R26" s="89">
        <f t="shared" si="23"/>
        <v>19.186560565870909</v>
      </c>
      <c r="S26" s="91">
        <f t="shared" si="24"/>
        <v>27.939876215738284</v>
      </c>
      <c r="T26" s="92">
        <f t="shared" si="25"/>
        <v>44.897959183673471</v>
      </c>
      <c r="U26" s="89">
        <f t="shared" si="26"/>
        <v>40.816326530612244</v>
      </c>
      <c r="V26" s="89">
        <f t="shared" si="27"/>
        <v>4.0816326530612246</v>
      </c>
      <c r="W26" s="89">
        <f t="shared" si="28"/>
        <v>2.0408163265306123</v>
      </c>
      <c r="X26" s="89">
        <f t="shared" si="29"/>
        <v>8.1632653061224492</v>
      </c>
    </row>
  </sheetData>
  <mergeCells count="6">
    <mergeCell ref="B7:B8"/>
    <mergeCell ref="C7:G7"/>
    <mergeCell ref="H7:L7"/>
    <mergeCell ref="N7:N8"/>
    <mergeCell ref="T7:X7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AR26"/>
  <sheetViews>
    <sheetView showGridLines="0" topLeftCell="B1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1:44" ht="18">
      <c r="B1" s="1" t="s">
        <v>84</v>
      </c>
    </row>
    <row r="2" spans="1:44" ht="18">
      <c r="A2" s="76"/>
      <c r="B2" s="1" t="s">
        <v>125</v>
      </c>
    </row>
    <row r="3" spans="1:44">
      <c r="B3" s="79" t="s">
        <v>87</v>
      </c>
    </row>
    <row r="4" spans="1:44" ht="18" customHeight="1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 ht="15" customHeight="1">
      <c r="B6" s="20" t="s">
        <v>81</v>
      </c>
      <c r="X6" s="2" t="s">
        <v>82</v>
      </c>
    </row>
    <row r="7" spans="1:44">
      <c r="B7" s="113" t="s">
        <v>0</v>
      </c>
      <c r="C7" s="113" t="s">
        <v>22</v>
      </c>
      <c r="D7" s="113"/>
      <c r="E7" s="113"/>
      <c r="F7" s="113"/>
      <c r="G7" s="118"/>
      <c r="H7" s="116" t="s">
        <v>23</v>
      </c>
      <c r="I7" s="113"/>
      <c r="J7" s="113"/>
      <c r="K7" s="113"/>
      <c r="L7" s="127"/>
      <c r="M7" s="128" t="s">
        <v>24</v>
      </c>
      <c r="N7" s="113"/>
      <c r="O7" s="113"/>
      <c r="P7" s="113"/>
      <c r="Q7" s="129"/>
      <c r="R7" s="117" t="s">
        <v>25</v>
      </c>
      <c r="S7" s="113"/>
      <c r="T7" s="113"/>
      <c r="U7" s="113"/>
      <c r="V7" s="113"/>
      <c r="X7" s="119" t="s">
        <v>0</v>
      </c>
      <c r="Y7" s="115" t="s">
        <v>22</v>
      </c>
      <c r="Z7" s="121"/>
      <c r="AA7" s="121"/>
      <c r="AB7" s="121"/>
      <c r="AC7" s="122"/>
      <c r="AD7" s="123" t="s">
        <v>23</v>
      </c>
      <c r="AE7" s="121"/>
      <c r="AF7" s="121"/>
      <c r="AG7" s="121"/>
      <c r="AH7" s="124"/>
      <c r="AI7" s="125" t="s">
        <v>24</v>
      </c>
      <c r="AJ7" s="121"/>
      <c r="AK7" s="121"/>
      <c r="AL7" s="121"/>
      <c r="AM7" s="126"/>
      <c r="AN7" s="121" t="s">
        <v>25</v>
      </c>
      <c r="AO7" s="121"/>
      <c r="AP7" s="121"/>
      <c r="AQ7" s="121"/>
      <c r="AR7" s="117"/>
    </row>
    <row r="8" spans="1:44" ht="22.5">
      <c r="B8" s="114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20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23" t="s">
        <v>27</v>
      </c>
      <c r="AP8" s="23" t="s">
        <v>28</v>
      </c>
      <c r="AQ8" s="23" t="s">
        <v>29</v>
      </c>
      <c r="AR8" s="23" t="s">
        <v>30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3072</v>
      </c>
      <c r="D10" s="7">
        <v>704</v>
      </c>
      <c r="E10" s="7">
        <v>153</v>
      </c>
      <c r="F10" s="7">
        <v>90</v>
      </c>
      <c r="G10" s="61">
        <v>152</v>
      </c>
      <c r="H10" s="31">
        <v>436</v>
      </c>
      <c r="I10" s="7">
        <v>1021</v>
      </c>
      <c r="J10" s="7">
        <v>1394</v>
      </c>
      <c r="K10" s="7">
        <v>151</v>
      </c>
      <c r="L10" s="64">
        <v>1169</v>
      </c>
      <c r="M10" s="67">
        <v>1252</v>
      </c>
      <c r="N10" s="7">
        <v>1194</v>
      </c>
      <c r="O10" s="7">
        <v>720</v>
      </c>
      <c r="P10" s="7">
        <v>180</v>
      </c>
      <c r="Q10" s="68">
        <v>825</v>
      </c>
      <c r="R10" s="59">
        <v>3233</v>
      </c>
      <c r="S10" s="7">
        <v>462</v>
      </c>
      <c r="T10" s="7">
        <v>119</v>
      </c>
      <c r="U10" s="7">
        <v>75</v>
      </c>
      <c r="V10" s="7">
        <v>282</v>
      </c>
      <c r="X10" s="6" t="s">
        <v>4</v>
      </c>
      <c r="Y10" s="11">
        <f>C10/(C10+D10+E10+F10+G10)*100</f>
        <v>73.651402541356987</v>
      </c>
      <c r="Z10" s="11">
        <f>D10/(D10+E10+F10+G10+C10)*100</f>
        <v>16.878446415727645</v>
      </c>
      <c r="AA10" s="11">
        <f>E10/(E10+F10+G10+D10+C10)*100</f>
        <v>3.6681850875089905</v>
      </c>
      <c r="AB10" s="11">
        <f>F10/(F10+G10+E10+D10+C10)*100</f>
        <v>2.1577559338288181</v>
      </c>
      <c r="AC10" s="38">
        <f>G10/(G10+F10+E10+D10+C10)*100</f>
        <v>3.644210021577559</v>
      </c>
      <c r="AD10" s="43">
        <f>H10/(H10+I10+J10+K10+L10)*100</f>
        <v>10.453128746104051</v>
      </c>
      <c r="AE10" s="11">
        <f>I10/(I10+J10+K10+L10+H10)*100</f>
        <v>24.478542315991369</v>
      </c>
      <c r="AF10" s="11">
        <f>J10/(J10+K10+L10+I10+H10)*100</f>
        <v>33.421241908415247</v>
      </c>
      <c r="AG10" s="11">
        <f>K10/(K10+L10+J10+I10+H10)*100</f>
        <v>3.620234955646128</v>
      </c>
      <c r="AH10" s="44">
        <f>L10/(L10+K10+J10+I10+H10)*100</f>
        <v>28.026852073843202</v>
      </c>
      <c r="AI10" s="53">
        <f>M10/(M10+N10+O10+P10+Q10)*100</f>
        <v>30.016782546152005</v>
      </c>
      <c r="AJ10" s="11">
        <f>N10/(N10+O10+P10+Q10+M10)*100</f>
        <v>28.626228722128989</v>
      </c>
      <c r="AK10" s="11">
        <f>O10/(O10+P10+Q10+N10+M10)*100</f>
        <v>17.262047470630545</v>
      </c>
      <c r="AL10" s="11">
        <f>P10/(P10+Q10+O10+N10+M10)*100</f>
        <v>4.3155118676576363</v>
      </c>
      <c r="AM10" s="54">
        <f>Q10/(Q10+P10+O10+N10+M10)*100</f>
        <v>19.779429393430831</v>
      </c>
      <c r="AN10" s="34">
        <f>R10/(R10+S10+T10+U10+V10)*100</f>
        <v>77.511388156317423</v>
      </c>
      <c r="AO10" s="11">
        <f>S10/(S10+T10+U10+V10+R10)*100</f>
        <v>11.076480460321266</v>
      </c>
      <c r="AP10" s="11">
        <f>T10/(T10+U10+V10+S10+R10)*100</f>
        <v>2.853032845840326</v>
      </c>
      <c r="AQ10" s="11">
        <f>U10/(U10+V10+T10+S10+R10)*100</f>
        <v>1.7981299448573482</v>
      </c>
      <c r="AR10" s="11">
        <f>V10/(V10+U10+T10+S10+R10)*100</f>
        <v>6.7609685926636303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660</v>
      </c>
      <c r="D12" s="10">
        <v>86</v>
      </c>
      <c r="E12" s="10">
        <v>17</v>
      </c>
      <c r="F12" s="10">
        <v>19</v>
      </c>
      <c r="G12" s="63">
        <v>27</v>
      </c>
      <c r="H12" s="33">
        <v>88</v>
      </c>
      <c r="I12" s="10">
        <v>137</v>
      </c>
      <c r="J12" s="10">
        <v>244</v>
      </c>
      <c r="K12" s="10">
        <v>25</v>
      </c>
      <c r="L12" s="66">
        <v>315</v>
      </c>
      <c r="M12" s="71">
        <v>238</v>
      </c>
      <c r="N12" s="10">
        <v>180</v>
      </c>
      <c r="O12" s="10">
        <v>140</v>
      </c>
      <c r="P12" s="10">
        <v>36</v>
      </c>
      <c r="Q12" s="72">
        <v>215</v>
      </c>
      <c r="R12" s="60">
        <v>632</v>
      </c>
      <c r="S12" s="10">
        <v>75</v>
      </c>
      <c r="T12" s="10">
        <v>14</v>
      </c>
      <c r="U12" s="10">
        <v>16</v>
      </c>
      <c r="V12" s="10">
        <v>72</v>
      </c>
      <c r="X12" s="9" t="s">
        <v>6</v>
      </c>
      <c r="Y12" s="13">
        <f t="shared" ref="Y12:Y23" si="0">C12/(C12+D12+E12+F12+G12)*100</f>
        <v>81.582200247218779</v>
      </c>
      <c r="Z12" s="13">
        <f t="shared" ref="Z12:Z23" si="1">D12/(D12+E12+F12+G12+C12)*100</f>
        <v>10.630407911001235</v>
      </c>
      <c r="AA12" s="13">
        <f t="shared" ref="AA12:AA23" si="2">E12/(E12+F12+G12+D12+C12)*100</f>
        <v>2.1013597033374536</v>
      </c>
      <c r="AB12" s="13">
        <f t="shared" ref="AB12:AB23" si="3">F12/(F12+G12+E12+D12+C12)*100</f>
        <v>2.3485784919653896</v>
      </c>
      <c r="AC12" s="40">
        <f t="shared" ref="AC12:AC23" si="4">G12/(G12+F12+E12+D12+C12)*100</f>
        <v>3.3374536464771323</v>
      </c>
      <c r="AD12" s="47">
        <f t="shared" ref="AD12:AD23" si="5">H12/(H12+I12+J12+K12+L12)*100</f>
        <v>10.877626699629172</v>
      </c>
      <c r="AE12" s="13">
        <f t="shared" ref="AE12:AE23" si="6">I12/(I12+J12+K12+L12+H12)*100</f>
        <v>16.934487021013599</v>
      </c>
      <c r="AF12" s="13">
        <f t="shared" ref="AF12:AF23" si="7">J12/(J12+K12+L12+I12+H12)*100</f>
        <v>30.160692212608158</v>
      </c>
      <c r="AG12" s="13">
        <f t="shared" ref="AG12:AG23" si="8">K12/(K12+L12+J12+I12+H12)*100</f>
        <v>3.0902348578491967</v>
      </c>
      <c r="AH12" s="48">
        <f t="shared" ref="AH12:AH23" si="9">L12/(L12+K12+J12+I12+H12)*100</f>
        <v>38.936959208899871</v>
      </c>
      <c r="AI12" s="57">
        <f t="shared" ref="AI12:AI23" si="10">M12/(M12+N12+O12+P12+Q12)*100</f>
        <v>29.419035846724352</v>
      </c>
      <c r="AJ12" s="13">
        <f t="shared" ref="AJ12:AJ23" si="11">N12/(N12+O12+P12+Q12+M12)*100</f>
        <v>22.249690976514216</v>
      </c>
      <c r="AK12" s="13">
        <f t="shared" ref="AK12:AK23" si="12">O12/(O12+P12+Q12+N12+M12)*100</f>
        <v>17.305315203955502</v>
      </c>
      <c r="AL12" s="13">
        <f t="shared" ref="AL12:AL23" si="13">P12/(P12+Q12+O12+N12+M12)*100</f>
        <v>4.4499381953028427</v>
      </c>
      <c r="AM12" s="58">
        <f t="shared" ref="AM12:AM23" si="14">Q12/(Q12+P12+O12+N12+M12)*100</f>
        <v>26.576019777503092</v>
      </c>
      <c r="AN12" s="35">
        <f t="shared" ref="AN12:AN23" si="15">R12/(R12+S12+T12+U12+V12)*100</f>
        <v>78.12113720642769</v>
      </c>
      <c r="AO12" s="13">
        <f t="shared" ref="AO12:AO23" si="16">S12/(S12+T12+U12+V12+R12)*100</f>
        <v>9.2707045735475884</v>
      </c>
      <c r="AP12" s="13">
        <f t="shared" ref="AP12:AP23" si="17">T12/(T12+U12+V12+S12+R12)*100</f>
        <v>1.73053152039555</v>
      </c>
      <c r="AQ12" s="13">
        <f t="shared" ref="AQ12:AQ23" si="18">U12/(U12+V12+T12+S12+R12)*100</f>
        <v>1.9777503090234856</v>
      </c>
      <c r="AR12" s="13">
        <f t="shared" ref="AR12:AR23" si="19">V12/(V12+U12+T12+S12+R12)*100</f>
        <v>8.8998763906056855</v>
      </c>
    </row>
    <row r="13" spans="1:44">
      <c r="B13" s="9" t="s">
        <v>7</v>
      </c>
      <c r="C13" s="10">
        <v>1053</v>
      </c>
      <c r="D13" s="10">
        <v>250</v>
      </c>
      <c r="E13" s="10">
        <v>51</v>
      </c>
      <c r="F13" s="10">
        <v>33</v>
      </c>
      <c r="G13" s="63">
        <v>63</v>
      </c>
      <c r="H13" s="33">
        <v>150</v>
      </c>
      <c r="I13" s="10">
        <v>337</v>
      </c>
      <c r="J13" s="10">
        <v>479</v>
      </c>
      <c r="K13" s="10">
        <v>52</v>
      </c>
      <c r="L13" s="66">
        <v>432</v>
      </c>
      <c r="M13" s="71">
        <v>448</v>
      </c>
      <c r="N13" s="10">
        <v>429</v>
      </c>
      <c r="O13" s="10">
        <v>225</v>
      </c>
      <c r="P13" s="10">
        <v>56</v>
      </c>
      <c r="Q13" s="72">
        <v>292</v>
      </c>
      <c r="R13" s="60">
        <v>1125</v>
      </c>
      <c r="S13" s="10">
        <v>162</v>
      </c>
      <c r="T13" s="10">
        <v>37</v>
      </c>
      <c r="U13" s="10">
        <v>29</v>
      </c>
      <c r="V13" s="10">
        <v>97</v>
      </c>
      <c r="X13" s="9" t="s">
        <v>7</v>
      </c>
      <c r="Y13" s="13">
        <f t="shared" si="0"/>
        <v>72.620689655172413</v>
      </c>
      <c r="Z13" s="13">
        <f t="shared" si="1"/>
        <v>17.241379310344829</v>
      </c>
      <c r="AA13" s="13">
        <f t="shared" si="2"/>
        <v>3.5172413793103452</v>
      </c>
      <c r="AB13" s="13">
        <f t="shared" si="3"/>
        <v>2.2758620689655173</v>
      </c>
      <c r="AC13" s="40">
        <f t="shared" si="4"/>
        <v>4.3448275862068968</v>
      </c>
      <c r="AD13" s="47">
        <f t="shared" si="5"/>
        <v>10.344827586206897</v>
      </c>
      <c r="AE13" s="13">
        <f t="shared" si="6"/>
        <v>23.241379310344829</v>
      </c>
      <c r="AF13" s="13">
        <f t="shared" si="7"/>
        <v>33.03448275862069</v>
      </c>
      <c r="AG13" s="13">
        <f t="shared" si="8"/>
        <v>3.5862068965517238</v>
      </c>
      <c r="AH13" s="48">
        <f t="shared" si="9"/>
        <v>29.793103448275858</v>
      </c>
      <c r="AI13" s="57">
        <f t="shared" si="10"/>
        <v>30.896551724137932</v>
      </c>
      <c r="AJ13" s="13">
        <f t="shared" si="11"/>
        <v>29.586206896551726</v>
      </c>
      <c r="AK13" s="13">
        <f t="shared" si="12"/>
        <v>15.517241379310345</v>
      </c>
      <c r="AL13" s="13">
        <f t="shared" si="13"/>
        <v>3.8620689655172415</v>
      </c>
      <c r="AM13" s="58">
        <f t="shared" si="14"/>
        <v>20.137931034482758</v>
      </c>
      <c r="AN13" s="35">
        <f t="shared" si="15"/>
        <v>77.58620689655173</v>
      </c>
      <c r="AO13" s="13">
        <f t="shared" si="16"/>
        <v>11.172413793103448</v>
      </c>
      <c r="AP13" s="13">
        <f t="shared" si="17"/>
        <v>2.5517241379310347</v>
      </c>
      <c r="AQ13" s="13">
        <f t="shared" si="18"/>
        <v>2</v>
      </c>
      <c r="AR13" s="13">
        <f t="shared" si="19"/>
        <v>6.6896551724137927</v>
      </c>
    </row>
    <row r="14" spans="1:44">
      <c r="B14" s="9" t="s">
        <v>8</v>
      </c>
      <c r="C14" s="10">
        <v>909</v>
      </c>
      <c r="D14" s="10">
        <v>245</v>
      </c>
      <c r="E14" s="10">
        <v>61</v>
      </c>
      <c r="F14" s="10">
        <v>27</v>
      </c>
      <c r="G14" s="63">
        <v>43</v>
      </c>
      <c r="H14" s="33">
        <v>131</v>
      </c>
      <c r="I14" s="10">
        <v>360</v>
      </c>
      <c r="J14" s="10">
        <v>450</v>
      </c>
      <c r="K14" s="10">
        <v>48</v>
      </c>
      <c r="L14" s="66">
        <v>296</v>
      </c>
      <c r="M14" s="71">
        <v>383</v>
      </c>
      <c r="N14" s="10">
        <v>387</v>
      </c>
      <c r="O14" s="10">
        <v>236</v>
      </c>
      <c r="P14" s="10">
        <v>63</v>
      </c>
      <c r="Q14" s="72">
        <v>216</v>
      </c>
      <c r="R14" s="60">
        <v>992</v>
      </c>
      <c r="S14" s="10">
        <v>157</v>
      </c>
      <c r="T14" s="10">
        <v>40</v>
      </c>
      <c r="U14" s="10">
        <v>19</v>
      </c>
      <c r="V14" s="10">
        <v>77</v>
      </c>
      <c r="X14" s="9" t="s">
        <v>8</v>
      </c>
      <c r="Y14" s="13">
        <f t="shared" si="0"/>
        <v>70.739299610894946</v>
      </c>
      <c r="Z14" s="13">
        <f t="shared" si="1"/>
        <v>19.066147859922179</v>
      </c>
      <c r="AA14" s="13">
        <f t="shared" si="2"/>
        <v>4.7470817120622568</v>
      </c>
      <c r="AB14" s="13">
        <f t="shared" si="3"/>
        <v>2.1011673151750974</v>
      </c>
      <c r="AC14" s="40">
        <f t="shared" si="4"/>
        <v>3.3463035019455254</v>
      </c>
      <c r="AD14" s="47">
        <f t="shared" si="5"/>
        <v>10.194552529182879</v>
      </c>
      <c r="AE14" s="13">
        <f t="shared" si="6"/>
        <v>28.01556420233463</v>
      </c>
      <c r="AF14" s="13">
        <f t="shared" si="7"/>
        <v>35.019455252918284</v>
      </c>
      <c r="AG14" s="13">
        <f t="shared" si="8"/>
        <v>3.7354085603112841</v>
      </c>
      <c r="AH14" s="48">
        <f t="shared" si="9"/>
        <v>23.035019455252918</v>
      </c>
      <c r="AI14" s="57">
        <f t="shared" si="10"/>
        <v>29.805447470817121</v>
      </c>
      <c r="AJ14" s="13">
        <f t="shared" si="11"/>
        <v>30.116731517509727</v>
      </c>
      <c r="AK14" s="13">
        <f t="shared" si="12"/>
        <v>18.365758754863815</v>
      </c>
      <c r="AL14" s="13">
        <f t="shared" si="13"/>
        <v>4.9027237354085607</v>
      </c>
      <c r="AM14" s="58">
        <f t="shared" si="14"/>
        <v>16.809338521400779</v>
      </c>
      <c r="AN14" s="35">
        <f t="shared" si="15"/>
        <v>77.198443579766547</v>
      </c>
      <c r="AO14" s="13">
        <f t="shared" si="16"/>
        <v>12.217898832684824</v>
      </c>
      <c r="AP14" s="13">
        <f t="shared" si="17"/>
        <v>3.1128404669260701</v>
      </c>
      <c r="AQ14" s="13">
        <f t="shared" si="18"/>
        <v>1.4785992217898831</v>
      </c>
      <c r="AR14" s="13">
        <f t="shared" si="19"/>
        <v>5.9922178988326849</v>
      </c>
    </row>
    <row r="15" spans="1:44">
      <c r="B15" s="9" t="s">
        <v>9</v>
      </c>
      <c r="C15" s="10">
        <v>450</v>
      </c>
      <c r="D15" s="10">
        <v>123</v>
      </c>
      <c r="E15" s="10">
        <v>24</v>
      </c>
      <c r="F15" s="10">
        <v>11</v>
      </c>
      <c r="G15" s="63">
        <v>19</v>
      </c>
      <c r="H15" s="33">
        <v>67</v>
      </c>
      <c r="I15" s="10">
        <v>187</v>
      </c>
      <c r="J15" s="10">
        <v>221</v>
      </c>
      <c r="K15" s="10">
        <v>26</v>
      </c>
      <c r="L15" s="66">
        <v>126</v>
      </c>
      <c r="M15" s="71">
        <v>183</v>
      </c>
      <c r="N15" s="10">
        <v>198</v>
      </c>
      <c r="O15" s="10">
        <v>119</v>
      </c>
      <c r="P15" s="10">
        <v>25</v>
      </c>
      <c r="Q15" s="72">
        <v>102</v>
      </c>
      <c r="R15" s="60">
        <v>484</v>
      </c>
      <c r="S15" s="10">
        <v>68</v>
      </c>
      <c r="T15" s="10">
        <v>28</v>
      </c>
      <c r="U15" s="10">
        <v>11</v>
      </c>
      <c r="V15" s="10">
        <v>36</v>
      </c>
      <c r="X15" s="9" t="s">
        <v>9</v>
      </c>
      <c r="Y15" s="13">
        <f t="shared" si="0"/>
        <v>71.770334928229659</v>
      </c>
      <c r="Z15" s="13">
        <f t="shared" si="1"/>
        <v>19.617224880382775</v>
      </c>
      <c r="AA15" s="13">
        <f t="shared" si="2"/>
        <v>3.8277511961722488</v>
      </c>
      <c r="AB15" s="13">
        <f t="shared" si="3"/>
        <v>1.7543859649122806</v>
      </c>
      <c r="AC15" s="40">
        <f t="shared" si="4"/>
        <v>3.0303030303030303</v>
      </c>
      <c r="AD15" s="47">
        <f t="shared" si="5"/>
        <v>10.685805422647528</v>
      </c>
      <c r="AE15" s="13">
        <f t="shared" si="6"/>
        <v>29.82456140350877</v>
      </c>
      <c r="AF15" s="13">
        <f t="shared" si="7"/>
        <v>35.247208931419458</v>
      </c>
      <c r="AG15" s="13">
        <f t="shared" si="8"/>
        <v>4.1467304625199359</v>
      </c>
      <c r="AH15" s="48">
        <f t="shared" si="9"/>
        <v>20.095693779904305</v>
      </c>
      <c r="AI15" s="57">
        <f t="shared" si="10"/>
        <v>29.186602870813399</v>
      </c>
      <c r="AJ15" s="13">
        <f t="shared" si="11"/>
        <v>31.578947368421051</v>
      </c>
      <c r="AK15" s="13">
        <f t="shared" si="12"/>
        <v>18.9792663476874</v>
      </c>
      <c r="AL15" s="13">
        <f t="shared" si="13"/>
        <v>3.9872408293460926</v>
      </c>
      <c r="AM15" s="58">
        <f t="shared" si="14"/>
        <v>16.267942583732058</v>
      </c>
      <c r="AN15" s="35">
        <f t="shared" si="15"/>
        <v>77.192982456140342</v>
      </c>
      <c r="AO15" s="13">
        <f t="shared" si="16"/>
        <v>10.845295055821373</v>
      </c>
      <c r="AP15" s="13">
        <f t="shared" si="17"/>
        <v>4.4657097288676235</v>
      </c>
      <c r="AQ15" s="13">
        <f t="shared" si="18"/>
        <v>1.7543859649122806</v>
      </c>
      <c r="AR15" s="13">
        <f t="shared" si="19"/>
        <v>5.741626794258373</v>
      </c>
    </row>
    <row r="16" spans="1:44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12"/>
      <c r="Z16" s="12"/>
      <c r="AA16" s="12"/>
      <c r="AB16" s="12"/>
      <c r="AC16" s="39"/>
      <c r="AD16" s="45"/>
      <c r="AE16" s="12"/>
      <c r="AF16" s="12"/>
      <c r="AG16" s="12"/>
      <c r="AH16" s="46"/>
      <c r="AI16" s="55"/>
      <c r="AJ16" s="12"/>
      <c r="AK16" s="12"/>
      <c r="AL16" s="12"/>
      <c r="AM16" s="56"/>
      <c r="AN16" s="12"/>
      <c r="AO16" s="12"/>
      <c r="AP16" s="12"/>
      <c r="AQ16" s="12"/>
      <c r="AR16" s="12"/>
    </row>
    <row r="17" spans="2:44">
      <c r="B17" s="9" t="s">
        <v>64</v>
      </c>
      <c r="C17" s="10">
        <v>677</v>
      </c>
      <c r="D17" s="10">
        <v>321</v>
      </c>
      <c r="E17" s="10">
        <v>92</v>
      </c>
      <c r="F17" s="10">
        <v>35</v>
      </c>
      <c r="G17" s="63">
        <v>64</v>
      </c>
      <c r="H17" s="33">
        <v>158</v>
      </c>
      <c r="I17" s="10">
        <v>370</v>
      </c>
      <c r="J17" s="10">
        <v>399</v>
      </c>
      <c r="K17" s="10">
        <v>33</v>
      </c>
      <c r="L17" s="66">
        <v>229</v>
      </c>
      <c r="M17" s="71">
        <v>473</v>
      </c>
      <c r="N17" s="10">
        <v>403</v>
      </c>
      <c r="O17" s="10">
        <v>178</v>
      </c>
      <c r="P17" s="10">
        <v>38</v>
      </c>
      <c r="Q17" s="72">
        <v>97</v>
      </c>
      <c r="R17" s="60">
        <v>955</v>
      </c>
      <c r="S17" s="10">
        <v>150</v>
      </c>
      <c r="T17" s="10">
        <v>35</v>
      </c>
      <c r="U17" s="10">
        <v>10</v>
      </c>
      <c r="V17" s="10">
        <v>39</v>
      </c>
      <c r="X17" s="9" t="s">
        <v>64</v>
      </c>
      <c r="Y17" s="13">
        <f t="shared" si="0"/>
        <v>56.938603868797308</v>
      </c>
      <c r="Z17" s="13">
        <f t="shared" si="1"/>
        <v>26.997476871320437</v>
      </c>
      <c r="AA17" s="13">
        <f t="shared" si="2"/>
        <v>7.7375946173254846</v>
      </c>
      <c r="AB17" s="13">
        <f t="shared" si="3"/>
        <v>2.9436501261564341</v>
      </c>
      <c r="AC17" s="40">
        <f t="shared" si="4"/>
        <v>5.3826745164003365</v>
      </c>
      <c r="AD17" s="47">
        <f t="shared" si="5"/>
        <v>13.288477712363331</v>
      </c>
      <c r="AE17" s="13">
        <f t="shared" si="6"/>
        <v>31.118587047939446</v>
      </c>
      <c r="AF17" s="13">
        <f t="shared" si="7"/>
        <v>33.557611438183351</v>
      </c>
      <c r="AG17" s="13">
        <f t="shared" si="8"/>
        <v>2.7754415475189238</v>
      </c>
      <c r="AH17" s="48">
        <f t="shared" si="9"/>
        <v>19.259882253994952</v>
      </c>
      <c r="AI17" s="57">
        <f t="shared" si="10"/>
        <v>39.781328847771235</v>
      </c>
      <c r="AJ17" s="13">
        <f t="shared" si="11"/>
        <v>33.894028595458373</v>
      </c>
      <c r="AK17" s="13">
        <f t="shared" si="12"/>
        <v>14.970563498738434</v>
      </c>
      <c r="AL17" s="13">
        <f t="shared" si="13"/>
        <v>3.1959629941126999</v>
      </c>
      <c r="AM17" s="58">
        <f t="shared" si="14"/>
        <v>8.1581160639192607</v>
      </c>
      <c r="AN17" s="35">
        <f t="shared" si="15"/>
        <v>80.319596299411273</v>
      </c>
      <c r="AO17" s="13">
        <f t="shared" si="16"/>
        <v>12.615643397813288</v>
      </c>
      <c r="AP17" s="13">
        <f t="shared" si="17"/>
        <v>2.9436501261564341</v>
      </c>
      <c r="AQ17" s="13">
        <f t="shared" si="18"/>
        <v>0.84104289318755254</v>
      </c>
      <c r="AR17" s="13">
        <f t="shared" si="19"/>
        <v>3.280067283431455</v>
      </c>
    </row>
    <row r="18" spans="2:44">
      <c r="B18" s="9" t="s">
        <v>65</v>
      </c>
      <c r="C18" s="10">
        <v>278</v>
      </c>
      <c r="D18" s="10">
        <v>95</v>
      </c>
      <c r="E18" s="10">
        <v>7</v>
      </c>
      <c r="F18" s="10">
        <v>8</v>
      </c>
      <c r="G18" s="63">
        <v>12</v>
      </c>
      <c r="H18" s="33">
        <v>49</v>
      </c>
      <c r="I18" s="10">
        <v>128</v>
      </c>
      <c r="J18" s="10">
        <v>115</v>
      </c>
      <c r="K18" s="10">
        <v>14</v>
      </c>
      <c r="L18" s="66">
        <v>94</v>
      </c>
      <c r="M18" s="71">
        <v>116</v>
      </c>
      <c r="N18" s="10">
        <v>131</v>
      </c>
      <c r="O18" s="10">
        <v>50</v>
      </c>
      <c r="P18" s="10">
        <v>14</v>
      </c>
      <c r="Q18" s="72">
        <v>89</v>
      </c>
      <c r="R18" s="60">
        <v>239</v>
      </c>
      <c r="S18" s="10">
        <v>66</v>
      </c>
      <c r="T18" s="10">
        <v>38</v>
      </c>
      <c r="U18" s="10">
        <v>15</v>
      </c>
      <c r="V18" s="10">
        <v>42</v>
      </c>
      <c r="X18" s="9" t="s">
        <v>65</v>
      </c>
      <c r="Y18" s="13">
        <f t="shared" si="0"/>
        <v>69.5</v>
      </c>
      <c r="Z18" s="13">
        <f t="shared" si="1"/>
        <v>23.75</v>
      </c>
      <c r="AA18" s="13">
        <f t="shared" si="2"/>
        <v>1.7500000000000002</v>
      </c>
      <c r="AB18" s="13">
        <f t="shared" si="3"/>
        <v>2</v>
      </c>
      <c r="AC18" s="40">
        <f t="shared" si="4"/>
        <v>3</v>
      </c>
      <c r="AD18" s="47">
        <f t="shared" si="5"/>
        <v>12.25</v>
      </c>
      <c r="AE18" s="13">
        <f t="shared" si="6"/>
        <v>32</v>
      </c>
      <c r="AF18" s="13">
        <f t="shared" si="7"/>
        <v>28.749999999999996</v>
      </c>
      <c r="AG18" s="13">
        <f t="shared" si="8"/>
        <v>3.5000000000000004</v>
      </c>
      <c r="AH18" s="48">
        <f t="shared" si="9"/>
        <v>23.5</v>
      </c>
      <c r="AI18" s="57">
        <f t="shared" si="10"/>
        <v>28.999999999999996</v>
      </c>
      <c r="AJ18" s="13">
        <f t="shared" si="11"/>
        <v>32.75</v>
      </c>
      <c r="AK18" s="13">
        <f t="shared" si="12"/>
        <v>12.5</v>
      </c>
      <c r="AL18" s="13">
        <f t="shared" si="13"/>
        <v>3.5000000000000004</v>
      </c>
      <c r="AM18" s="58">
        <f t="shared" si="14"/>
        <v>22.25</v>
      </c>
      <c r="AN18" s="35">
        <f t="shared" si="15"/>
        <v>59.75</v>
      </c>
      <c r="AO18" s="13">
        <f t="shared" si="16"/>
        <v>16.5</v>
      </c>
      <c r="AP18" s="13">
        <f t="shared" si="17"/>
        <v>9.5</v>
      </c>
      <c r="AQ18" s="13">
        <f t="shared" si="18"/>
        <v>3.75</v>
      </c>
      <c r="AR18" s="13">
        <f t="shared" si="19"/>
        <v>10.5</v>
      </c>
    </row>
    <row r="19" spans="2:44">
      <c r="B19" s="9" t="s">
        <v>66</v>
      </c>
      <c r="C19" s="10">
        <v>1066</v>
      </c>
      <c r="D19" s="10">
        <v>147</v>
      </c>
      <c r="E19" s="10">
        <v>30</v>
      </c>
      <c r="F19" s="10">
        <v>21</v>
      </c>
      <c r="G19" s="63">
        <v>33</v>
      </c>
      <c r="H19" s="33">
        <v>133</v>
      </c>
      <c r="I19" s="10">
        <v>269</v>
      </c>
      <c r="J19" s="10">
        <v>463</v>
      </c>
      <c r="K19" s="10">
        <v>38</v>
      </c>
      <c r="L19" s="66">
        <v>394</v>
      </c>
      <c r="M19" s="71">
        <v>396</v>
      </c>
      <c r="N19" s="10">
        <v>422</v>
      </c>
      <c r="O19" s="10">
        <v>210</v>
      </c>
      <c r="P19" s="10">
        <v>45</v>
      </c>
      <c r="Q19" s="72">
        <v>224</v>
      </c>
      <c r="R19" s="60">
        <v>1032</v>
      </c>
      <c r="S19" s="10">
        <v>135</v>
      </c>
      <c r="T19" s="10">
        <v>18</v>
      </c>
      <c r="U19" s="10">
        <v>23</v>
      </c>
      <c r="V19" s="10">
        <v>89</v>
      </c>
      <c r="X19" s="9" t="s">
        <v>66</v>
      </c>
      <c r="Y19" s="13">
        <f t="shared" si="0"/>
        <v>82.189668465690062</v>
      </c>
      <c r="Z19" s="13">
        <f t="shared" si="1"/>
        <v>11.333847340015419</v>
      </c>
      <c r="AA19" s="13">
        <f t="shared" si="2"/>
        <v>2.3130300693909018</v>
      </c>
      <c r="AB19" s="13">
        <f t="shared" si="3"/>
        <v>1.6191210485736314</v>
      </c>
      <c r="AC19" s="40">
        <f t="shared" si="4"/>
        <v>2.5443330763299925</v>
      </c>
      <c r="AD19" s="47">
        <f t="shared" si="5"/>
        <v>10.254433307632999</v>
      </c>
      <c r="AE19" s="13">
        <f t="shared" si="6"/>
        <v>20.740169622205087</v>
      </c>
      <c r="AF19" s="13">
        <f t="shared" si="7"/>
        <v>35.697764070932926</v>
      </c>
      <c r="AG19" s="13">
        <f t="shared" si="8"/>
        <v>2.9298380878951429</v>
      </c>
      <c r="AH19" s="48">
        <f t="shared" si="9"/>
        <v>30.377794911333851</v>
      </c>
      <c r="AI19" s="57">
        <f t="shared" si="10"/>
        <v>30.531996915959908</v>
      </c>
      <c r="AJ19" s="13">
        <f t="shared" si="11"/>
        <v>32.536622976098691</v>
      </c>
      <c r="AK19" s="13">
        <f t="shared" si="12"/>
        <v>16.191210485736317</v>
      </c>
      <c r="AL19" s="13">
        <f t="shared" si="13"/>
        <v>3.469545104086353</v>
      </c>
      <c r="AM19" s="58">
        <f t="shared" si="14"/>
        <v>17.270624518118733</v>
      </c>
      <c r="AN19" s="35">
        <f t="shared" si="15"/>
        <v>79.568234387047028</v>
      </c>
      <c r="AO19" s="13">
        <f t="shared" si="16"/>
        <v>10.40863531225906</v>
      </c>
      <c r="AP19" s="13">
        <f t="shared" si="17"/>
        <v>1.3878180416345411</v>
      </c>
      <c r="AQ19" s="13">
        <f t="shared" si="18"/>
        <v>1.7733230531996915</v>
      </c>
      <c r="AR19" s="13">
        <f t="shared" si="19"/>
        <v>6.8619892058596772</v>
      </c>
    </row>
    <row r="20" spans="2:44">
      <c r="B20" s="9" t="s">
        <v>67</v>
      </c>
      <c r="C20" s="10">
        <v>125</v>
      </c>
      <c r="D20" s="10">
        <v>23</v>
      </c>
      <c r="E20" s="10">
        <v>1</v>
      </c>
      <c r="F20" s="10">
        <v>1</v>
      </c>
      <c r="G20" s="63">
        <v>7</v>
      </c>
      <c r="H20" s="33">
        <v>8</v>
      </c>
      <c r="I20" s="10">
        <v>46</v>
      </c>
      <c r="J20" s="10">
        <v>49</v>
      </c>
      <c r="K20" s="10">
        <v>12</v>
      </c>
      <c r="L20" s="66">
        <v>42</v>
      </c>
      <c r="M20" s="71">
        <v>29</v>
      </c>
      <c r="N20" s="10">
        <v>42</v>
      </c>
      <c r="O20" s="10">
        <v>33</v>
      </c>
      <c r="P20" s="10">
        <v>13</v>
      </c>
      <c r="Q20" s="72">
        <v>40</v>
      </c>
      <c r="R20" s="60">
        <v>135</v>
      </c>
      <c r="S20" s="10">
        <v>11</v>
      </c>
      <c r="T20" s="10">
        <v>1</v>
      </c>
      <c r="U20" s="10">
        <v>1</v>
      </c>
      <c r="V20" s="10">
        <v>9</v>
      </c>
      <c r="X20" s="9" t="s">
        <v>67</v>
      </c>
      <c r="Y20" s="13">
        <f t="shared" si="0"/>
        <v>79.617834394904463</v>
      </c>
      <c r="Z20" s="13">
        <f t="shared" si="1"/>
        <v>14.64968152866242</v>
      </c>
      <c r="AA20" s="13">
        <f t="shared" si="2"/>
        <v>0.63694267515923575</v>
      </c>
      <c r="AB20" s="13">
        <f t="shared" si="3"/>
        <v>0.63694267515923575</v>
      </c>
      <c r="AC20" s="40">
        <f t="shared" si="4"/>
        <v>4.4585987261146496</v>
      </c>
      <c r="AD20" s="47">
        <f t="shared" si="5"/>
        <v>5.095541401273886</v>
      </c>
      <c r="AE20" s="13">
        <f t="shared" si="6"/>
        <v>29.29936305732484</v>
      </c>
      <c r="AF20" s="13">
        <f t="shared" si="7"/>
        <v>31.210191082802545</v>
      </c>
      <c r="AG20" s="13">
        <f t="shared" si="8"/>
        <v>7.6433121019108281</v>
      </c>
      <c r="AH20" s="48">
        <f t="shared" si="9"/>
        <v>26.751592356687897</v>
      </c>
      <c r="AI20" s="57">
        <f t="shared" si="10"/>
        <v>18.471337579617835</v>
      </c>
      <c r="AJ20" s="13">
        <f t="shared" si="11"/>
        <v>26.751592356687897</v>
      </c>
      <c r="AK20" s="13">
        <f t="shared" si="12"/>
        <v>21.019108280254777</v>
      </c>
      <c r="AL20" s="13">
        <f t="shared" si="13"/>
        <v>8.2802547770700627</v>
      </c>
      <c r="AM20" s="58">
        <f t="shared" si="14"/>
        <v>25.477707006369428</v>
      </c>
      <c r="AN20" s="35">
        <f t="shared" si="15"/>
        <v>85.98726114649682</v>
      </c>
      <c r="AO20" s="13">
        <f t="shared" si="16"/>
        <v>7.0063694267515926</v>
      </c>
      <c r="AP20" s="13">
        <f t="shared" si="17"/>
        <v>0.63694267515923575</v>
      </c>
      <c r="AQ20" s="13">
        <f t="shared" si="18"/>
        <v>0.63694267515923575</v>
      </c>
      <c r="AR20" s="13">
        <f t="shared" si="19"/>
        <v>5.7324840764331215</v>
      </c>
    </row>
    <row r="21" spans="2:44">
      <c r="B21" s="9" t="s">
        <v>68</v>
      </c>
      <c r="C21" s="10">
        <v>293</v>
      </c>
      <c r="D21" s="10">
        <v>4</v>
      </c>
      <c r="E21" s="10">
        <v>1</v>
      </c>
      <c r="F21" s="10">
        <v>5</v>
      </c>
      <c r="G21" s="63">
        <v>5</v>
      </c>
      <c r="H21" s="33">
        <v>34</v>
      </c>
      <c r="I21" s="10">
        <v>36</v>
      </c>
      <c r="J21" s="10">
        <v>99</v>
      </c>
      <c r="K21" s="10">
        <v>22</v>
      </c>
      <c r="L21" s="66">
        <v>117</v>
      </c>
      <c r="M21" s="71">
        <v>64</v>
      </c>
      <c r="N21" s="10">
        <v>45</v>
      </c>
      <c r="O21" s="10">
        <v>67</v>
      </c>
      <c r="P21" s="10">
        <v>30</v>
      </c>
      <c r="Q21" s="72">
        <v>102</v>
      </c>
      <c r="R21" s="60">
        <v>245</v>
      </c>
      <c r="S21" s="10">
        <v>9</v>
      </c>
      <c r="T21" s="10">
        <v>6</v>
      </c>
      <c r="U21" s="10">
        <v>6</v>
      </c>
      <c r="V21" s="10">
        <v>42</v>
      </c>
      <c r="X21" s="9" t="s">
        <v>68</v>
      </c>
      <c r="Y21" s="13">
        <f t="shared" si="0"/>
        <v>95.129870129870127</v>
      </c>
      <c r="Z21" s="13">
        <f t="shared" si="1"/>
        <v>1.2987012987012987</v>
      </c>
      <c r="AA21" s="13">
        <f t="shared" si="2"/>
        <v>0.32467532467532467</v>
      </c>
      <c r="AB21" s="13">
        <f t="shared" si="3"/>
        <v>1.6233766233766231</v>
      </c>
      <c r="AC21" s="40">
        <f t="shared" si="4"/>
        <v>1.6233766233766231</v>
      </c>
      <c r="AD21" s="47">
        <f t="shared" si="5"/>
        <v>11.038961038961039</v>
      </c>
      <c r="AE21" s="13">
        <f t="shared" si="6"/>
        <v>11.688311688311687</v>
      </c>
      <c r="AF21" s="13">
        <f t="shared" si="7"/>
        <v>32.142857142857146</v>
      </c>
      <c r="AG21" s="13">
        <f t="shared" si="8"/>
        <v>7.1428571428571423</v>
      </c>
      <c r="AH21" s="48">
        <f t="shared" si="9"/>
        <v>37.987012987012989</v>
      </c>
      <c r="AI21" s="57">
        <f t="shared" si="10"/>
        <v>20.779220779220779</v>
      </c>
      <c r="AJ21" s="13">
        <f t="shared" si="11"/>
        <v>14.61038961038961</v>
      </c>
      <c r="AK21" s="13">
        <f t="shared" si="12"/>
        <v>21.753246753246753</v>
      </c>
      <c r="AL21" s="13">
        <f t="shared" si="13"/>
        <v>9.7402597402597415</v>
      </c>
      <c r="AM21" s="58">
        <f t="shared" si="14"/>
        <v>33.116883116883116</v>
      </c>
      <c r="AN21" s="35">
        <f t="shared" si="15"/>
        <v>79.545454545454547</v>
      </c>
      <c r="AO21" s="13">
        <f t="shared" si="16"/>
        <v>2.9220779220779218</v>
      </c>
      <c r="AP21" s="13">
        <f t="shared" si="17"/>
        <v>1.948051948051948</v>
      </c>
      <c r="AQ21" s="13">
        <f t="shared" si="18"/>
        <v>1.948051948051948</v>
      </c>
      <c r="AR21" s="13">
        <f t="shared" si="19"/>
        <v>13.636363636363635</v>
      </c>
    </row>
    <row r="22" spans="2:44">
      <c r="B22" s="9" t="s">
        <v>69</v>
      </c>
      <c r="C22" s="10">
        <v>109</v>
      </c>
      <c r="D22" s="10">
        <v>37</v>
      </c>
      <c r="E22" s="10">
        <v>6</v>
      </c>
      <c r="F22" s="10">
        <v>2</v>
      </c>
      <c r="G22" s="63">
        <v>11</v>
      </c>
      <c r="H22" s="33">
        <v>6</v>
      </c>
      <c r="I22" s="10">
        <v>41</v>
      </c>
      <c r="J22" s="10">
        <v>63</v>
      </c>
      <c r="K22" s="10">
        <v>3</v>
      </c>
      <c r="L22" s="66">
        <v>52</v>
      </c>
      <c r="M22" s="71">
        <v>30</v>
      </c>
      <c r="N22" s="10">
        <v>33</v>
      </c>
      <c r="O22" s="10">
        <v>51</v>
      </c>
      <c r="P22" s="10">
        <v>7</v>
      </c>
      <c r="Q22" s="72">
        <v>44</v>
      </c>
      <c r="R22" s="60">
        <v>129</v>
      </c>
      <c r="S22" s="10">
        <v>30</v>
      </c>
      <c r="T22" s="10">
        <v>1</v>
      </c>
      <c r="U22" s="10">
        <v>1</v>
      </c>
      <c r="V22" s="10">
        <v>4</v>
      </c>
      <c r="X22" s="9" t="s">
        <v>69</v>
      </c>
      <c r="Y22" s="13">
        <f t="shared" si="0"/>
        <v>66.060606060606062</v>
      </c>
      <c r="Z22" s="13">
        <f t="shared" si="1"/>
        <v>22.424242424242426</v>
      </c>
      <c r="AA22" s="13">
        <f t="shared" si="2"/>
        <v>3.6363636363636362</v>
      </c>
      <c r="AB22" s="13">
        <f t="shared" si="3"/>
        <v>1.2121212121212122</v>
      </c>
      <c r="AC22" s="40">
        <f t="shared" si="4"/>
        <v>6.666666666666667</v>
      </c>
      <c r="AD22" s="47">
        <f t="shared" si="5"/>
        <v>3.6363636363636362</v>
      </c>
      <c r="AE22" s="13">
        <f t="shared" si="6"/>
        <v>24.848484848484848</v>
      </c>
      <c r="AF22" s="13">
        <f t="shared" si="7"/>
        <v>38.181818181818187</v>
      </c>
      <c r="AG22" s="13">
        <f t="shared" si="8"/>
        <v>1.8181818181818181</v>
      </c>
      <c r="AH22" s="48">
        <f t="shared" si="9"/>
        <v>31.515151515151512</v>
      </c>
      <c r="AI22" s="57">
        <f t="shared" si="10"/>
        <v>18.181818181818183</v>
      </c>
      <c r="AJ22" s="13">
        <f t="shared" si="11"/>
        <v>20</v>
      </c>
      <c r="AK22" s="13">
        <f t="shared" si="12"/>
        <v>30.909090909090907</v>
      </c>
      <c r="AL22" s="13">
        <f t="shared" si="13"/>
        <v>4.2424242424242431</v>
      </c>
      <c r="AM22" s="58">
        <f t="shared" si="14"/>
        <v>26.666666666666668</v>
      </c>
      <c r="AN22" s="35">
        <f t="shared" si="15"/>
        <v>78.181818181818187</v>
      </c>
      <c r="AO22" s="13">
        <f t="shared" si="16"/>
        <v>18.181818181818183</v>
      </c>
      <c r="AP22" s="13">
        <f t="shared" si="17"/>
        <v>0.60606060606060608</v>
      </c>
      <c r="AQ22" s="13">
        <f t="shared" si="18"/>
        <v>0.60606060606060608</v>
      </c>
      <c r="AR22" s="13">
        <f t="shared" si="19"/>
        <v>2.4242424242424243</v>
      </c>
    </row>
    <row r="23" spans="2:44">
      <c r="B23" s="9" t="s">
        <v>70</v>
      </c>
      <c r="C23" s="10">
        <v>524</v>
      </c>
      <c r="D23" s="10">
        <v>77</v>
      </c>
      <c r="E23" s="10">
        <v>16</v>
      </c>
      <c r="F23" s="10">
        <v>18</v>
      </c>
      <c r="G23" s="63">
        <v>20</v>
      </c>
      <c r="H23" s="33">
        <v>48</v>
      </c>
      <c r="I23" s="10">
        <v>131</v>
      </c>
      <c r="J23" s="10">
        <v>206</v>
      </c>
      <c r="K23" s="10">
        <v>29</v>
      </c>
      <c r="L23" s="66">
        <v>241</v>
      </c>
      <c r="M23" s="71">
        <v>144</v>
      </c>
      <c r="N23" s="10">
        <v>118</v>
      </c>
      <c r="O23" s="10">
        <v>131</v>
      </c>
      <c r="P23" s="10">
        <v>33</v>
      </c>
      <c r="Q23" s="72">
        <v>229</v>
      </c>
      <c r="R23" s="60">
        <v>498</v>
      </c>
      <c r="S23" s="10">
        <v>61</v>
      </c>
      <c r="T23" s="10">
        <v>20</v>
      </c>
      <c r="U23" s="10">
        <v>19</v>
      </c>
      <c r="V23" s="10">
        <v>57</v>
      </c>
      <c r="X23" s="9" t="s">
        <v>70</v>
      </c>
      <c r="Y23" s="13">
        <f t="shared" si="0"/>
        <v>80</v>
      </c>
      <c r="Z23" s="13">
        <f t="shared" si="1"/>
        <v>11.755725190839694</v>
      </c>
      <c r="AA23" s="13">
        <f t="shared" si="2"/>
        <v>2.4427480916030535</v>
      </c>
      <c r="AB23" s="13">
        <f t="shared" si="3"/>
        <v>2.7480916030534353</v>
      </c>
      <c r="AC23" s="40">
        <f t="shared" si="4"/>
        <v>3.0534351145038165</v>
      </c>
      <c r="AD23" s="47">
        <f t="shared" si="5"/>
        <v>7.328244274809161</v>
      </c>
      <c r="AE23" s="13">
        <f t="shared" si="6"/>
        <v>20</v>
      </c>
      <c r="AF23" s="13">
        <f t="shared" si="7"/>
        <v>31.450381679389309</v>
      </c>
      <c r="AG23" s="13">
        <f t="shared" si="8"/>
        <v>4.4274809160305342</v>
      </c>
      <c r="AH23" s="48">
        <f t="shared" si="9"/>
        <v>36.793893129770993</v>
      </c>
      <c r="AI23" s="57">
        <f t="shared" si="10"/>
        <v>21.984732824427482</v>
      </c>
      <c r="AJ23" s="13">
        <f t="shared" si="11"/>
        <v>18.015267175572518</v>
      </c>
      <c r="AK23" s="13">
        <f t="shared" si="12"/>
        <v>20</v>
      </c>
      <c r="AL23" s="13">
        <f t="shared" si="13"/>
        <v>5.0381679389312977</v>
      </c>
      <c r="AM23" s="58">
        <f t="shared" si="14"/>
        <v>34.961832061068705</v>
      </c>
      <c r="AN23" s="35">
        <f t="shared" si="15"/>
        <v>76.030534351145036</v>
      </c>
      <c r="AO23" s="13">
        <f t="shared" si="16"/>
        <v>9.3129770992366403</v>
      </c>
      <c r="AP23" s="13">
        <f t="shared" si="17"/>
        <v>3.0534351145038165</v>
      </c>
      <c r="AQ23" s="13">
        <f t="shared" si="18"/>
        <v>2.9007633587786259</v>
      </c>
      <c r="AR23" s="13">
        <f t="shared" si="19"/>
        <v>8.7022900763358777</v>
      </c>
    </row>
    <row r="24" spans="2:44">
      <c r="B24" s="4" t="s">
        <v>122</v>
      </c>
      <c r="C24" s="19"/>
      <c r="D24" s="19"/>
      <c r="E24" s="19"/>
      <c r="G24" s="4"/>
      <c r="H24" s="4"/>
      <c r="I24" s="82"/>
      <c r="J24" s="82"/>
      <c r="L24" s="4"/>
      <c r="N24" s="4"/>
      <c r="O24" s="19"/>
      <c r="P24" s="19"/>
      <c r="Q24" s="19"/>
      <c r="S24" s="4"/>
      <c r="T24" s="4"/>
      <c r="U24" s="82"/>
      <c r="V24" s="82"/>
      <c r="X24" s="4" t="s">
        <v>122</v>
      </c>
    </row>
    <row r="25" spans="2:44">
      <c r="B25" s="9" t="s">
        <v>123</v>
      </c>
      <c r="C25" s="10">
        <v>2396</v>
      </c>
      <c r="D25" s="10">
        <v>430</v>
      </c>
      <c r="E25" s="10">
        <v>57</v>
      </c>
      <c r="F25" s="10">
        <v>56</v>
      </c>
      <c r="G25" s="63">
        <v>101</v>
      </c>
      <c r="H25" s="33">
        <v>303</v>
      </c>
      <c r="I25" s="10">
        <v>683</v>
      </c>
      <c r="J25" s="10">
        <v>989</v>
      </c>
      <c r="K25" s="10">
        <v>112</v>
      </c>
      <c r="L25" s="66">
        <v>953</v>
      </c>
      <c r="M25" s="71">
        <v>815</v>
      </c>
      <c r="N25" s="10">
        <v>838</v>
      </c>
      <c r="O25" s="10">
        <v>536</v>
      </c>
      <c r="P25" s="10">
        <v>136</v>
      </c>
      <c r="Q25" s="72">
        <v>715</v>
      </c>
      <c r="R25" s="60">
        <v>2315</v>
      </c>
      <c r="S25" s="10">
        <v>313</v>
      </c>
      <c r="T25" s="10">
        <v>93</v>
      </c>
      <c r="U25" s="10">
        <v>57</v>
      </c>
      <c r="V25" s="10">
        <v>262</v>
      </c>
      <c r="X25" s="9" t="s">
        <v>123</v>
      </c>
      <c r="Y25" s="13">
        <f t="shared" ref="Y25:Y26" si="20">C25/(C25+D25+E25+F25+G25)*100</f>
        <v>78.815789473684205</v>
      </c>
      <c r="Z25" s="13">
        <f t="shared" ref="Z25:Z26" si="21">D25/(D25+E25+F25+G25+C25)*100</f>
        <v>14.144736842105262</v>
      </c>
      <c r="AA25" s="13">
        <f t="shared" ref="AA25:AA26" si="22">E25/(E25+F25+G25+D25+C25)*100</f>
        <v>1.875</v>
      </c>
      <c r="AB25" s="13">
        <f t="shared" ref="AB25:AB26" si="23">F25/(F25+G25+E25+D25+C25)*100</f>
        <v>1.8421052631578945</v>
      </c>
      <c r="AC25" s="40">
        <f t="shared" ref="AC25:AC26" si="24">G25/(G25+F25+E25+D25+C25)*100</f>
        <v>3.3223684210526314</v>
      </c>
      <c r="AD25" s="47">
        <f t="shared" ref="AD25:AD26" si="25">H25/(H25+I25+J25+K25+L25)*100</f>
        <v>9.9671052631578956</v>
      </c>
      <c r="AE25" s="13">
        <f t="shared" ref="AE25:AE26" si="26">I25/(I25+J25+K25+L25+H25)*100</f>
        <v>22.467105263157894</v>
      </c>
      <c r="AF25" s="13">
        <f t="shared" ref="AF25:AF26" si="27">J25/(J25+K25+L25+I25+H25)*100</f>
        <v>32.532894736842103</v>
      </c>
      <c r="AG25" s="13">
        <f t="shared" ref="AG25:AG26" si="28">K25/(K25+L25+J25+I25+H25)*100</f>
        <v>3.6842105263157889</v>
      </c>
      <c r="AH25" s="48">
        <f t="shared" ref="AH25:AH26" si="29">L25/(L25+K25+J25+I25+H25)*100</f>
        <v>31.348684210526319</v>
      </c>
      <c r="AI25" s="57">
        <f t="shared" ref="AI25:AI26" si="30">M25/(M25+N25+O25+P25+Q25)*100</f>
        <v>26.809210526315791</v>
      </c>
      <c r="AJ25" s="13">
        <f t="shared" ref="AJ25:AJ26" si="31">N25/(N25+O25+P25+Q25+M25)*100</f>
        <v>27.565789473684209</v>
      </c>
      <c r="AK25" s="13">
        <f t="shared" ref="AK25:AK26" si="32">O25/(O25+P25+Q25+N25+M25)*100</f>
        <v>17.631578947368421</v>
      </c>
      <c r="AL25" s="13">
        <f t="shared" ref="AL25:AL26" si="33">P25/(P25+Q25+O25+N25+M25)*100</f>
        <v>4.4736842105263159</v>
      </c>
      <c r="AM25" s="58">
        <f t="shared" ref="AM25:AM26" si="34">Q25/(Q25+P25+O25+N25+M25)*100</f>
        <v>23.519736842105264</v>
      </c>
      <c r="AN25" s="35">
        <f t="shared" ref="AN25:AN26" si="35">R25/(R25+S25+T25+U25+V25)*100</f>
        <v>76.151315789473685</v>
      </c>
      <c r="AO25" s="13">
        <f t="shared" ref="AO25:AO26" si="36">S25/(S25+T25+U25+V25+R25)*100</f>
        <v>10.296052631578947</v>
      </c>
      <c r="AP25" s="13">
        <f t="shared" ref="AP25:AP26" si="37">T25/(T25+U25+V25+S25+R25)*100</f>
        <v>3.0592105263157898</v>
      </c>
      <c r="AQ25" s="13">
        <f t="shared" ref="AQ25:AQ26" si="38">U25/(U25+V25+T25+S25+R25)*100</f>
        <v>1.875</v>
      </c>
      <c r="AR25" s="13">
        <f t="shared" ref="AR25:AR26" si="39">V25/(V25+U25+T25+S25+R25)*100</f>
        <v>8.6184210526315788</v>
      </c>
    </row>
    <row r="26" spans="2:44">
      <c r="B26" s="9" t="s">
        <v>124</v>
      </c>
      <c r="C26" s="10">
        <v>676</v>
      </c>
      <c r="D26" s="10">
        <v>274</v>
      </c>
      <c r="E26" s="10">
        <v>96</v>
      </c>
      <c r="F26" s="10">
        <v>34</v>
      </c>
      <c r="G26" s="63">
        <v>51</v>
      </c>
      <c r="H26" s="33">
        <v>133</v>
      </c>
      <c r="I26" s="10">
        <v>338</v>
      </c>
      <c r="J26" s="10">
        <v>405</v>
      </c>
      <c r="K26" s="10">
        <v>39</v>
      </c>
      <c r="L26" s="66">
        <v>216</v>
      </c>
      <c r="M26" s="71">
        <v>437</v>
      </c>
      <c r="N26" s="10">
        <v>356</v>
      </c>
      <c r="O26" s="10">
        <v>184</v>
      </c>
      <c r="P26" s="10">
        <v>44</v>
      </c>
      <c r="Q26" s="72">
        <v>110</v>
      </c>
      <c r="R26" s="60">
        <v>918</v>
      </c>
      <c r="S26" s="10">
        <v>149</v>
      </c>
      <c r="T26" s="10">
        <v>26</v>
      </c>
      <c r="U26" s="10">
        <v>18</v>
      </c>
      <c r="V26" s="10">
        <v>20</v>
      </c>
      <c r="X26" s="9" t="s">
        <v>124</v>
      </c>
      <c r="Y26" s="13">
        <f t="shared" si="20"/>
        <v>59.770114942528743</v>
      </c>
      <c r="Z26" s="13">
        <f t="shared" si="21"/>
        <v>24.226348364279399</v>
      </c>
      <c r="AA26" s="13">
        <f t="shared" si="22"/>
        <v>8.4880636604774526</v>
      </c>
      <c r="AB26" s="13">
        <f t="shared" si="23"/>
        <v>3.0061892130857646</v>
      </c>
      <c r="AC26" s="40">
        <f t="shared" si="24"/>
        <v>4.5092838196286467</v>
      </c>
      <c r="AD26" s="47">
        <f t="shared" si="25"/>
        <v>11.75950486295314</v>
      </c>
      <c r="AE26" s="13">
        <f t="shared" si="26"/>
        <v>29.885057471264371</v>
      </c>
      <c r="AF26" s="13">
        <f t="shared" si="27"/>
        <v>35.809018567639257</v>
      </c>
      <c r="AG26" s="13">
        <f t="shared" si="28"/>
        <v>3.4482758620689653</v>
      </c>
      <c r="AH26" s="48">
        <f t="shared" si="29"/>
        <v>19.098143236074268</v>
      </c>
      <c r="AI26" s="57">
        <f t="shared" si="30"/>
        <v>38.638373121131742</v>
      </c>
      <c r="AJ26" s="13">
        <f t="shared" si="31"/>
        <v>31.47656940760389</v>
      </c>
      <c r="AK26" s="13">
        <f t="shared" si="32"/>
        <v>16.268788682581786</v>
      </c>
      <c r="AL26" s="13">
        <f t="shared" si="33"/>
        <v>3.8903625110521665</v>
      </c>
      <c r="AM26" s="58">
        <f t="shared" si="34"/>
        <v>9.7259062776304148</v>
      </c>
      <c r="AN26" s="35">
        <f t="shared" si="35"/>
        <v>81.167108753315659</v>
      </c>
      <c r="AO26" s="13">
        <f t="shared" si="36"/>
        <v>13.174182139699381</v>
      </c>
      <c r="AP26" s="13">
        <f t="shared" si="37"/>
        <v>2.2988505747126435</v>
      </c>
      <c r="AQ26" s="13">
        <f t="shared" si="38"/>
        <v>1.5915119363395225</v>
      </c>
      <c r="AR26" s="13">
        <f t="shared" si="39"/>
        <v>1.7683465959328029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>
      <c r="B1" s="1" t="s">
        <v>84</v>
      </c>
    </row>
    <row r="2" spans="1:44" ht="18">
      <c r="A2" s="76"/>
      <c r="B2" s="1" t="s">
        <v>125</v>
      </c>
    </row>
    <row r="3" spans="1:44">
      <c r="B3" s="79" t="s">
        <v>87</v>
      </c>
    </row>
    <row r="4" spans="1:44" ht="18" customHeight="1">
      <c r="B4" s="1" t="s">
        <v>93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81</v>
      </c>
      <c r="X6" s="20" t="s">
        <v>82</v>
      </c>
    </row>
    <row r="7" spans="1:44">
      <c r="B7" s="113" t="s">
        <v>0</v>
      </c>
      <c r="C7" s="113" t="s">
        <v>22</v>
      </c>
      <c r="D7" s="113"/>
      <c r="E7" s="113"/>
      <c r="F7" s="113"/>
      <c r="G7" s="118"/>
      <c r="H7" s="116" t="s">
        <v>23</v>
      </c>
      <c r="I7" s="113"/>
      <c r="J7" s="113"/>
      <c r="K7" s="113"/>
      <c r="L7" s="127"/>
      <c r="M7" s="128" t="s">
        <v>24</v>
      </c>
      <c r="N7" s="113"/>
      <c r="O7" s="113"/>
      <c r="P7" s="113"/>
      <c r="Q7" s="129"/>
      <c r="R7" s="117" t="s">
        <v>25</v>
      </c>
      <c r="S7" s="113"/>
      <c r="T7" s="113"/>
      <c r="U7" s="113"/>
      <c r="V7" s="113"/>
      <c r="X7" s="113" t="s">
        <v>0</v>
      </c>
      <c r="Y7" s="113" t="s">
        <v>22</v>
      </c>
      <c r="Z7" s="113"/>
      <c r="AA7" s="113"/>
      <c r="AB7" s="113"/>
      <c r="AC7" s="118"/>
      <c r="AD7" s="116" t="s">
        <v>23</v>
      </c>
      <c r="AE7" s="113"/>
      <c r="AF7" s="113"/>
      <c r="AG7" s="113"/>
      <c r="AH7" s="127"/>
      <c r="AI7" s="128" t="s">
        <v>24</v>
      </c>
      <c r="AJ7" s="113"/>
      <c r="AK7" s="113"/>
      <c r="AL7" s="113"/>
      <c r="AM7" s="129"/>
      <c r="AN7" s="117" t="s">
        <v>25</v>
      </c>
      <c r="AO7" s="113"/>
      <c r="AP7" s="113"/>
      <c r="AQ7" s="113"/>
      <c r="AR7" s="113"/>
    </row>
    <row r="8" spans="1:44" ht="22.5">
      <c r="B8" s="114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14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52</v>
      </c>
      <c r="D10" s="7">
        <v>1</v>
      </c>
      <c r="E10" s="7">
        <v>0</v>
      </c>
      <c r="F10" s="7">
        <v>1</v>
      </c>
      <c r="G10" s="61">
        <v>10</v>
      </c>
      <c r="H10" s="31">
        <v>16</v>
      </c>
      <c r="I10" s="7">
        <v>4</v>
      </c>
      <c r="J10" s="7">
        <v>7</v>
      </c>
      <c r="K10" s="7">
        <v>5</v>
      </c>
      <c r="L10" s="64">
        <v>32</v>
      </c>
      <c r="M10" s="67">
        <v>31</v>
      </c>
      <c r="N10" s="7">
        <v>4</v>
      </c>
      <c r="O10" s="7">
        <v>3</v>
      </c>
      <c r="P10" s="7">
        <v>2</v>
      </c>
      <c r="Q10" s="68">
        <v>24</v>
      </c>
      <c r="R10" s="59">
        <v>46</v>
      </c>
      <c r="S10" s="7">
        <v>0</v>
      </c>
      <c r="T10" s="7">
        <v>1</v>
      </c>
      <c r="U10" s="7">
        <v>1</v>
      </c>
      <c r="V10" s="7">
        <v>16</v>
      </c>
      <c r="X10" s="6" t="s">
        <v>4</v>
      </c>
      <c r="Y10" s="11">
        <f>C10/(C10+D10+E10+F10+G10)*100</f>
        <v>81.25</v>
      </c>
      <c r="Z10" s="11">
        <f>D10/(D10+E10+F10+G10+C10)*100</f>
        <v>1.5625</v>
      </c>
      <c r="AA10" s="11">
        <f>E10/(E10+F10+G10+D10+C10)*100</f>
        <v>0</v>
      </c>
      <c r="AB10" s="11">
        <f>F10/(F10+G10+E10+D10+C10)*100</f>
        <v>1.5625</v>
      </c>
      <c r="AC10" s="73">
        <f>G10/(G10+F10+E10+D10+C10)*100</f>
        <v>15.625</v>
      </c>
      <c r="AD10" s="34">
        <f>H10/(H10+I10+J10+K10+L10)*100</f>
        <v>25</v>
      </c>
      <c r="AE10" s="11">
        <f>I10/(I10+J10+K10+L10+H10)*100</f>
        <v>6.25</v>
      </c>
      <c r="AF10" s="11">
        <f>J10/(J10+K10+L10+I10+H10)*100</f>
        <v>10.9375</v>
      </c>
      <c r="AG10" s="11">
        <f>K10/(K10+L10+J10+I10+H10)*100</f>
        <v>7.8125</v>
      </c>
      <c r="AH10" s="73">
        <f>L10/(L10+K10+J10+I10+H10)*100</f>
        <v>50</v>
      </c>
      <c r="AI10" s="34">
        <f>M10/(M10+N10+O10+P10+Q10)*100</f>
        <v>48.4375</v>
      </c>
      <c r="AJ10" s="11">
        <f>N10/(N10+O10+P10+Q10+M10)*100</f>
        <v>6.25</v>
      </c>
      <c r="AK10" s="11">
        <f>O10/(O10+P10+Q10+N10+M10)*100</f>
        <v>4.6875</v>
      </c>
      <c r="AL10" s="11">
        <f>P10/(P10+Q10+O10+N10+M10)*100</f>
        <v>3.125</v>
      </c>
      <c r="AM10" s="73">
        <f>Q10/(Q10+P10+O10+N10+M10)*100</f>
        <v>37.5</v>
      </c>
      <c r="AN10" s="34">
        <f>R10/(R10+S10+T10+U10+V10)*100</f>
        <v>71.875</v>
      </c>
      <c r="AO10" s="11">
        <f>S10/(S10+T10+U10+V10+R10)*100</f>
        <v>0</v>
      </c>
      <c r="AP10" s="11">
        <f>T10/(T10+U10+V10+S10+R10)*100</f>
        <v>1.5625</v>
      </c>
      <c r="AQ10" s="11">
        <f>U10/(U10+V10+T10+S10+R10)*100</f>
        <v>1.5625</v>
      </c>
      <c r="AR10" s="11">
        <f>V10/(V10+U10+T10+S10+R10)*100</f>
        <v>25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24</v>
      </c>
      <c r="D12" s="10">
        <v>0</v>
      </c>
      <c r="E12" s="10">
        <v>0</v>
      </c>
      <c r="F12" s="10">
        <v>0</v>
      </c>
      <c r="G12" s="63">
        <v>3</v>
      </c>
      <c r="H12" s="33">
        <v>7</v>
      </c>
      <c r="I12" s="10">
        <v>2</v>
      </c>
      <c r="J12" s="10">
        <v>5</v>
      </c>
      <c r="K12" s="10">
        <v>1</v>
      </c>
      <c r="L12" s="66">
        <v>12</v>
      </c>
      <c r="M12" s="71">
        <v>14</v>
      </c>
      <c r="N12" s="10">
        <v>3</v>
      </c>
      <c r="O12" s="10">
        <v>0</v>
      </c>
      <c r="P12" s="10">
        <v>1</v>
      </c>
      <c r="Q12" s="72">
        <v>9</v>
      </c>
      <c r="R12" s="60">
        <v>18</v>
      </c>
      <c r="S12" s="10">
        <v>0</v>
      </c>
      <c r="T12" s="10">
        <v>0</v>
      </c>
      <c r="U12" s="10">
        <v>1</v>
      </c>
      <c r="V12" s="10">
        <v>8</v>
      </c>
      <c r="X12" s="9" t="s">
        <v>6</v>
      </c>
      <c r="Y12" s="13">
        <f t="shared" ref="Y12:Y15" si="0">C12/(C12+D12+E12+F12+G12)*100</f>
        <v>88.888888888888886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40">
        <f t="shared" ref="AC12:AC15" si="4">G12/(G12+F12+E12+D12+C12)*100</f>
        <v>11.111111111111111</v>
      </c>
      <c r="AD12" s="47">
        <f t="shared" ref="AD12:AD15" si="5">H12/(H12+I12+J12+K12+L12)*100</f>
        <v>25.925925925925924</v>
      </c>
      <c r="AE12" s="13">
        <f t="shared" ref="AE12:AE15" si="6">I12/(I12+J12+K12+L12+H12)*100</f>
        <v>7.4074074074074066</v>
      </c>
      <c r="AF12" s="13">
        <f t="shared" ref="AF12:AF15" si="7">J12/(J12+K12+L12+I12+H12)*100</f>
        <v>18.518518518518519</v>
      </c>
      <c r="AG12" s="13">
        <f t="shared" ref="AG12:AG15" si="8">K12/(K12+L12+J12+I12+H12)*100</f>
        <v>3.7037037037037033</v>
      </c>
      <c r="AH12" s="48">
        <f t="shared" ref="AH12:AH15" si="9">L12/(L12+K12+J12+I12+H12)*100</f>
        <v>44.444444444444443</v>
      </c>
      <c r="AI12" s="57">
        <f t="shared" ref="AI12:AI15" si="10">M12/(M12+N12+O12+P12+Q12)*100</f>
        <v>51.851851851851848</v>
      </c>
      <c r="AJ12" s="13">
        <f t="shared" ref="AJ12:AJ15" si="11">N12/(N12+O12+P12+Q12+M12)*100</f>
        <v>11.111111111111111</v>
      </c>
      <c r="AK12" s="13">
        <f t="shared" ref="AK12:AK15" si="12">O12/(O12+P12+Q12+N12+M12)*100</f>
        <v>0</v>
      </c>
      <c r="AL12" s="13">
        <f t="shared" ref="AL12:AL15" si="13">P12/(P12+Q12+O12+N12+M12)*100</f>
        <v>3.7037037037037033</v>
      </c>
      <c r="AM12" s="58">
        <f t="shared" ref="AM12:AM15" si="14">Q12/(Q12+P12+O12+N12+M12)*100</f>
        <v>33.333333333333329</v>
      </c>
      <c r="AN12" s="35">
        <f t="shared" ref="AN12:AN15" si="15">R12/(R12+S12+T12+U12+V12)*100</f>
        <v>66.666666666666657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3.7037037037037033</v>
      </c>
      <c r="AR12" s="13">
        <f t="shared" ref="AR12:AR15" si="19">V12/(V12+U12+T12+S12+R12)*100</f>
        <v>29.629629629629626</v>
      </c>
    </row>
    <row r="13" spans="1:44">
      <c r="B13" s="9" t="s">
        <v>7</v>
      </c>
      <c r="C13" s="10">
        <v>16</v>
      </c>
      <c r="D13" s="10">
        <v>0</v>
      </c>
      <c r="E13" s="10">
        <v>0</v>
      </c>
      <c r="F13" s="10">
        <v>0</v>
      </c>
      <c r="G13" s="63">
        <v>3</v>
      </c>
      <c r="H13" s="33">
        <v>7</v>
      </c>
      <c r="I13" s="10">
        <v>1</v>
      </c>
      <c r="J13" s="10">
        <v>1</v>
      </c>
      <c r="K13" s="10">
        <v>2</v>
      </c>
      <c r="L13" s="66">
        <v>8</v>
      </c>
      <c r="M13" s="71">
        <v>12</v>
      </c>
      <c r="N13" s="10">
        <v>0</v>
      </c>
      <c r="O13" s="10">
        <v>1</v>
      </c>
      <c r="P13" s="10">
        <v>1</v>
      </c>
      <c r="Q13" s="72">
        <v>5</v>
      </c>
      <c r="R13" s="60">
        <v>15</v>
      </c>
      <c r="S13" s="10">
        <v>0</v>
      </c>
      <c r="T13" s="10">
        <v>0</v>
      </c>
      <c r="U13" s="10">
        <v>0</v>
      </c>
      <c r="V13" s="10">
        <v>4</v>
      </c>
      <c r="X13" s="9" t="s">
        <v>7</v>
      </c>
      <c r="Y13" s="13">
        <f t="shared" si="0"/>
        <v>84.210526315789465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40">
        <f t="shared" si="4"/>
        <v>15.789473684210526</v>
      </c>
      <c r="AD13" s="47">
        <f t="shared" si="5"/>
        <v>36.84210526315789</v>
      </c>
      <c r="AE13" s="13">
        <f t="shared" si="6"/>
        <v>5.2631578947368416</v>
      </c>
      <c r="AF13" s="13">
        <f t="shared" si="7"/>
        <v>5.2631578947368416</v>
      </c>
      <c r="AG13" s="13">
        <f t="shared" si="8"/>
        <v>10.526315789473683</v>
      </c>
      <c r="AH13" s="48">
        <f t="shared" si="9"/>
        <v>42.105263157894733</v>
      </c>
      <c r="AI13" s="57">
        <f t="shared" si="10"/>
        <v>63.157894736842103</v>
      </c>
      <c r="AJ13" s="13">
        <f t="shared" si="11"/>
        <v>0</v>
      </c>
      <c r="AK13" s="13">
        <f t="shared" si="12"/>
        <v>5.2631578947368416</v>
      </c>
      <c r="AL13" s="13">
        <f t="shared" si="13"/>
        <v>5.2631578947368416</v>
      </c>
      <c r="AM13" s="58">
        <f t="shared" si="14"/>
        <v>26.315789473684209</v>
      </c>
      <c r="AN13" s="35">
        <f t="shared" si="15"/>
        <v>78.94736842105263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21.052631578947366</v>
      </c>
    </row>
    <row r="14" spans="1:44">
      <c r="B14" s="9" t="s">
        <v>8</v>
      </c>
      <c r="C14" s="10">
        <v>8</v>
      </c>
      <c r="D14" s="10">
        <v>1</v>
      </c>
      <c r="E14" s="10">
        <v>0</v>
      </c>
      <c r="F14" s="10">
        <v>1</v>
      </c>
      <c r="G14" s="63">
        <v>4</v>
      </c>
      <c r="H14" s="33">
        <v>2</v>
      </c>
      <c r="I14" s="10">
        <v>1</v>
      </c>
      <c r="J14" s="10">
        <v>1</v>
      </c>
      <c r="K14" s="10">
        <v>1</v>
      </c>
      <c r="L14" s="66">
        <v>9</v>
      </c>
      <c r="M14" s="71">
        <v>5</v>
      </c>
      <c r="N14" s="10">
        <v>1</v>
      </c>
      <c r="O14" s="10">
        <v>1</v>
      </c>
      <c r="P14" s="10">
        <v>0</v>
      </c>
      <c r="Q14" s="72">
        <v>7</v>
      </c>
      <c r="R14" s="60">
        <v>9</v>
      </c>
      <c r="S14" s="10">
        <v>0</v>
      </c>
      <c r="T14" s="10">
        <v>1</v>
      </c>
      <c r="U14" s="10">
        <v>0</v>
      </c>
      <c r="V14" s="10">
        <v>4</v>
      </c>
      <c r="X14" s="9" t="s">
        <v>8</v>
      </c>
      <c r="Y14" s="13">
        <f t="shared" si="0"/>
        <v>57.142857142857139</v>
      </c>
      <c r="Z14" s="13">
        <f t="shared" si="1"/>
        <v>7.1428571428571423</v>
      </c>
      <c r="AA14" s="13">
        <f t="shared" si="2"/>
        <v>0</v>
      </c>
      <c r="AB14" s="13">
        <f t="shared" si="3"/>
        <v>7.1428571428571423</v>
      </c>
      <c r="AC14" s="40">
        <f t="shared" si="4"/>
        <v>28.571428571428569</v>
      </c>
      <c r="AD14" s="47">
        <f t="shared" si="5"/>
        <v>14.285714285714285</v>
      </c>
      <c r="AE14" s="13">
        <f t="shared" si="6"/>
        <v>7.1428571428571423</v>
      </c>
      <c r="AF14" s="13">
        <f t="shared" si="7"/>
        <v>7.1428571428571423</v>
      </c>
      <c r="AG14" s="13">
        <f t="shared" si="8"/>
        <v>7.1428571428571423</v>
      </c>
      <c r="AH14" s="48">
        <f t="shared" si="9"/>
        <v>64.285714285714292</v>
      </c>
      <c r="AI14" s="57">
        <f t="shared" si="10"/>
        <v>35.714285714285715</v>
      </c>
      <c r="AJ14" s="13">
        <f t="shared" si="11"/>
        <v>7.1428571428571423</v>
      </c>
      <c r="AK14" s="13">
        <f t="shared" si="12"/>
        <v>7.1428571428571423</v>
      </c>
      <c r="AL14" s="13">
        <f t="shared" si="13"/>
        <v>0</v>
      </c>
      <c r="AM14" s="58">
        <f t="shared" si="14"/>
        <v>50</v>
      </c>
      <c r="AN14" s="35">
        <f t="shared" si="15"/>
        <v>64.285714285714292</v>
      </c>
      <c r="AO14" s="13">
        <f t="shared" si="16"/>
        <v>0</v>
      </c>
      <c r="AP14" s="13">
        <f t="shared" si="17"/>
        <v>7.1428571428571423</v>
      </c>
      <c r="AQ14" s="13">
        <f t="shared" si="18"/>
        <v>0</v>
      </c>
      <c r="AR14" s="13">
        <f t="shared" si="19"/>
        <v>28.571428571428569</v>
      </c>
    </row>
    <row r="15" spans="1:44">
      <c r="B15" s="9" t="s">
        <v>9</v>
      </c>
      <c r="C15" s="10">
        <v>4</v>
      </c>
      <c r="D15" s="10">
        <v>0</v>
      </c>
      <c r="E15" s="10">
        <v>0</v>
      </c>
      <c r="F15" s="10">
        <v>0</v>
      </c>
      <c r="G15" s="63">
        <v>0</v>
      </c>
      <c r="H15" s="33">
        <v>0</v>
      </c>
      <c r="I15" s="10">
        <v>0</v>
      </c>
      <c r="J15" s="10">
        <v>0</v>
      </c>
      <c r="K15" s="10">
        <v>1</v>
      </c>
      <c r="L15" s="66">
        <v>3</v>
      </c>
      <c r="M15" s="71">
        <v>0</v>
      </c>
      <c r="N15" s="10">
        <v>0</v>
      </c>
      <c r="O15" s="10">
        <v>1</v>
      </c>
      <c r="P15" s="10">
        <v>0</v>
      </c>
      <c r="Q15" s="72">
        <v>3</v>
      </c>
      <c r="R15" s="60">
        <v>4</v>
      </c>
      <c r="S15" s="10">
        <v>0</v>
      </c>
      <c r="T15" s="10">
        <v>0</v>
      </c>
      <c r="U15" s="10">
        <v>0</v>
      </c>
      <c r="V15" s="10">
        <v>0</v>
      </c>
      <c r="X15" s="9" t="s">
        <v>9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40">
        <f t="shared" si="4"/>
        <v>0</v>
      </c>
      <c r="AD15" s="47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25</v>
      </c>
      <c r="AH15" s="48">
        <f t="shared" si="9"/>
        <v>75</v>
      </c>
      <c r="AI15" s="57">
        <f t="shared" si="10"/>
        <v>0</v>
      </c>
      <c r="AJ15" s="13">
        <f t="shared" si="11"/>
        <v>0</v>
      </c>
      <c r="AK15" s="13">
        <f t="shared" si="12"/>
        <v>25</v>
      </c>
      <c r="AL15" s="13">
        <f t="shared" si="13"/>
        <v>0</v>
      </c>
      <c r="AM15" s="58">
        <f t="shared" si="14"/>
        <v>75</v>
      </c>
      <c r="AN15" s="35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1:44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>
      <c r="B17" s="9" t="s">
        <v>64</v>
      </c>
      <c r="C17" s="10">
        <v>6</v>
      </c>
      <c r="D17" s="10">
        <v>1</v>
      </c>
      <c r="E17" s="10">
        <v>0</v>
      </c>
      <c r="F17" s="10">
        <v>1</v>
      </c>
      <c r="G17" s="63">
        <v>1</v>
      </c>
      <c r="H17" s="33">
        <v>3</v>
      </c>
      <c r="I17" s="10">
        <v>1</v>
      </c>
      <c r="J17" s="10">
        <v>2</v>
      </c>
      <c r="K17" s="10">
        <v>1</v>
      </c>
      <c r="L17" s="66">
        <v>2</v>
      </c>
      <c r="M17" s="71">
        <v>5</v>
      </c>
      <c r="N17" s="10">
        <v>1</v>
      </c>
      <c r="O17" s="10">
        <v>1</v>
      </c>
      <c r="P17" s="10">
        <v>0</v>
      </c>
      <c r="Q17" s="72">
        <v>2</v>
      </c>
      <c r="R17" s="60">
        <v>8</v>
      </c>
      <c r="S17" s="10">
        <v>0</v>
      </c>
      <c r="T17" s="10">
        <v>1</v>
      </c>
      <c r="U17" s="10">
        <v>0</v>
      </c>
      <c r="V17" s="10">
        <v>0</v>
      </c>
      <c r="X17" s="9" t="s">
        <v>64</v>
      </c>
      <c r="Y17" s="13">
        <f t="shared" ref="Y17:Y23" si="20">C17/(C17+D17+E17+F17+G17)*100</f>
        <v>66.666666666666657</v>
      </c>
      <c r="Z17" s="13">
        <f t="shared" ref="Z17:Z23" si="21">D17/(D17+E17+F17+G17+C17)*100</f>
        <v>11.111111111111111</v>
      </c>
      <c r="AA17" s="13">
        <f t="shared" ref="AA17:AA23" si="22">E17/(E17+F17+G17+D17+C17)*100</f>
        <v>0</v>
      </c>
      <c r="AB17" s="13">
        <f t="shared" ref="AB17:AB23" si="23">F17/(F17+G17+E17+D17+C17)*100</f>
        <v>11.111111111111111</v>
      </c>
      <c r="AC17" s="40">
        <f t="shared" ref="AC17:AC23" si="24">G17/(G17+F17+E17+D17+C17)*100</f>
        <v>11.111111111111111</v>
      </c>
      <c r="AD17" s="47">
        <f t="shared" ref="AD17:AD23" si="25">H17/(H17+I17+J17+K17+L17)*100</f>
        <v>33.333333333333329</v>
      </c>
      <c r="AE17" s="13">
        <f t="shared" ref="AE17:AE23" si="26">I17/(I17+J17+K17+L17+H17)*100</f>
        <v>11.111111111111111</v>
      </c>
      <c r="AF17" s="13">
        <f t="shared" ref="AF17:AF23" si="27">J17/(J17+K17+L17+I17+H17)*100</f>
        <v>22.222222222222221</v>
      </c>
      <c r="AG17" s="13">
        <f t="shared" ref="AG17:AG23" si="28">K17/(K17+L17+J17+I17+H17)*100</f>
        <v>11.111111111111111</v>
      </c>
      <c r="AH17" s="48">
        <f t="shared" ref="AH17:AH23" si="29">L17/(L17+K17+J17+I17+H17)*100</f>
        <v>22.222222222222221</v>
      </c>
      <c r="AI17" s="57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11.111111111111111</v>
      </c>
      <c r="AL17" s="13">
        <f t="shared" ref="AL17:AL23" si="33">P17/(P17+Q17+O17+N17+M17)*100</f>
        <v>0</v>
      </c>
      <c r="AM17" s="58">
        <f t="shared" ref="AM17:AM23" si="34">Q17/(Q17+P17+O17+N17+M17)*100</f>
        <v>22.222222222222221</v>
      </c>
      <c r="AN17" s="35">
        <f t="shared" ref="AN17:AN23" si="35">R17/(R17+S17+T17+U17+V17)*100</f>
        <v>88.888888888888886</v>
      </c>
      <c r="AO17" s="13">
        <f t="shared" ref="AO17:AO23" si="36">S17/(S17+T17+U17+V17+R17)*100</f>
        <v>0</v>
      </c>
      <c r="AP17" s="13">
        <f t="shared" ref="AP17:AP23" si="37">T17/(T17+U17+V17+S17+R17)*100</f>
        <v>11.111111111111111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>
      <c r="B18" s="9" t="s">
        <v>65</v>
      </c>
      <c r="C18" s="10">
        <v>1</v>
      </c>
      <c r="D18" s="10">
        <v>0</v>
      </c>
      <c r="E18" s="10">
        <v>0</v>
      </c>
      <c r="F18" s="10">
        <v>0</v>
      </c>
      <c r="G18" s="63">
        <v>2</v>
      </c>
      <c r="H18" s="33">
        <v>1</v>
      </c>
      <c r="I18" s="10">
        <v>0</v>
      </c>
      <c r="J18" s="10">
        <v>0</v>
      </c>
      <c r="K18" s="10">
        <v>0</v>
      </c>
      <c r="L18" s="66">
        <v>2</v>
      </c>
      <c r="M18" s="71">
        <v>1</v>
      </c>
      <c r="N18" s="10">
        <v>0</v>
      </c>
      <c r="O18" s="10">
        <v>0</v>
      </c>
      <c r="P18" s="10">
        <v>0</v>
      </c>
      <c r="Q18" s="72">
        <v>2</v>
      </c>
      <c r="R18" s="60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65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40">
        <f t="shared" si="24"/>
        <v>66.666666666666657</v>
      </c>
      <c r="AD18" s="47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48">
        <f t="shared" si="29"/>
        <v>66.666666666666657</v>
      </c>
      <c r="AI18" s="57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58">
        <f t="shared" si="34"/>
        <v>66.666666666666657</v>
      </c>
      <c r="AN18" s="35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>
      <c r="B19" s="9" t="s">
        <v>66</v>
      </c>
      <c r="C19" s="10">
        <v>24</v>
      </c>
      <c r="D19" s="10">
        <v>0</v>
      </c>
      <c r="E19" s="10">
        <v>0</v>
      </c>
      <c r="F19" s="10">
        <v>0</v>
      </c>
      <c r="G19" s="63">
        <v>4</v>
      </c>
      <c r="H19" s="33">
        <v>8</v>
      </c>
      <c r="I19" s="10">
        <v>1</v>
      </c>
      <c r="J19" s="10">
        <v>4</v>
      </c>
      <c r="K19" s="10">
        <v>3</v>
      </c>
      <c r="L19" s="66">
        <v>12</v>
      </c>
      <c r="M19" s="71">
        <v>19</v>
      </c>
      <c r="N19" s="10">
        <v>2</v>
      </c>
      <c r="O19" s="10">
        <v>1</v>
      </c>
      <c r="P19" s="10">
        <v>1</v>
      </c>
      <c r="Q19" s="72">
        <v>5</v>
      </c>
      <c r="R19" s="60">
        <v>24</v>
      </c>
      <c r="S19" s="10">
        <v>0</v>
      </c>
      <c r="T19" s="10">
        <v>0</v>
      </c>
      <c r="U19" s="10">
        <v>0</v>
      </c>
      <c r="V19" s="10">
        <v>4</v>
      </c>
      <c r="X19" s="9" t="s">
        <v>66</v>
      </c>
      <c r="Y19" s="13">
        <f t="shared" si="20"/>
        <v>85.714285714285708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40">
        <f t="shared" si="24"/>
        <v>14.285714285714285</v>
      </c>
      <c r="AD19" s="47">
        <f t="shared" si="25"/>
        <v>28.571428571428569</v>
      </c>
      <c r="AE19" s="13">
        <f t="shared" si="26"/>
        <v>3.5714285714285712</v>
      </c>
      <c r="AF19" s="13">
        <f t="shared" si="27"/>
        <v>14.285714285714285</v>
      </c>
      <c r="AG19" s="13">
        <f t="shared" si="28"/>
        <v>10.714285714285714</v>
      </c>
      <c r="AH19" s="48">
        <f t="shared" si="29"/>
        <v>42.857142857142854</v>
      </c>
      <c r="AI19" s="57">
        <f t="shared" si="30"/>
        <v>67.857142857142861</v>
      </c>
      <c r="AJ19" s="13">
        <f t="shared" si="31"/>
        <v>7.1428571428571423</v>
      </c>
      <c r="AK19" s="13">
        <f t="shared" si="32"/>
        <v>3.5714285714285712</v>
      </c>
      <c r="AL19" s="13">
        <f t="shared" si="33"/>
        <v>3.5714285714285712</v>
      </c>
      <c r="AM19" s="58">
        <f t="shared" si="34"/>
        <v>17.857142857142858</v>
      </c>
      <c r="AN19" s="35">
        <f t="shared" si="35"/>
        <v>85.714285714285708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14.285714285714285</v>
      </c>
    </row>
    <row r="20" spans="2:44">
      <c r="B20" s="9" t="s">
        <v>67</v>
      </c>
      <c r="C20" s="10">
        <v>0</v>
      </c>
      <c r="D20" s="10">
        <v>0</v>
      </c>
      <c r="E20" s="10">
        <v>0</v>
      </c>
      <c r="F20" s="10">
        <v>0</v>
      </c>
      <c r="G20" s="63">
        <v>0</v>
      </c>
      <c r="H20" s="33">
        <v>0</v>
      </c>
      <c r="I20" s="10">
        <v>0</v>
      </c>
      <c r="J20" s="10">
        <v>0</v>
      </c>
      <c r="K20" s="10">
        <v>0</v>
      </c>
      <c r="L20" s="66">
        <v>0</v>
      </c>
      <c r="M20" s="71">
        <v>0</v>
      </c>
      <c r="N20" s="10">
        <v>0</v>
      </c>
      <c r="O20" s="10">
        <v>0</v>
      </c>
      <c r="P20" s="10">
        <v>0</v>
      </c>
      <c r="Q20" s="72">
        <v>0</v>
      </c>
      <c r="R20" s="60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67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40" t="e">
        <f t="shared" si="24"/>
        <v>#DIV/0!</v>
      </c>
      <c r="AD20" s="47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48" t="e">
        <f t="shared" si="29"/>
        <v>#DIV/0!</v>
      </c>
      <c r="AI20" s="57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58" t="e">
        <f t="shared" si="34"/>
        <v>#DIV/0!</v>
      </c>
      <c r="AN20" s="35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>
      <c r="B21" s="9" t="s">
        <v>68</v>
      </c>
      <c r="C21" s="10">
        <v>18</v>
      </c>
      <c r="D21" s="10">
        <v>0</v>
      </c>
      <c r="E21" s="10">
        <v>0</v>
      </c>
      <c r="F21" s="10">
        <v>0</v>
      </c>
      <c r="G21" s="63">
        <v>2</v>
      </c>
      <c r="H21" s="33">
        <v>3</v>
      </c>
      <c r="I21" s="10">
        <v>1</v>
      </c>
      <c r="J21" s="10">
        <v>1</v>
      </c>
      <c r="K21" s="10">
        <v>1</v>
      </c>
      <c r="L21" s="66">
        <v>14</v>
      </c>
      <c r="M21" s="71">
        <v>4</v>
      </c>
      <c r="N21" s="10">
        <v>1</v>
      </c>
      <c r="O21" s="10">
        <v>1</v>
      </c>
      <c r="P21" s="10">
        <v>1</v>
      </c>
      <c r="Q21" s="72">
        <v>13</v>
      </c>
      <c r="R21" s="60">
        <v>10</v>
      </c>
      <c r="S21" s="10">
        <v>0</v>
      </c>
      <c r="T21" s="10">
        <v>0</v>
      </c>
      <c r="U21" s="10">
        <v>1</v>
      </c>
      <c r="V21" s="10">
        <v>9</v>
      </c>
      <c r="X21" s="9" t="s">
        <v>68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40">
        <f t="shared" si="24"/>
        <v>10</v>
      </c>
      <c r="AD21" s="47">
        <f t="shared" si="25"/>
        <v>15</v>
      </c>
      <c r="AE21" s="13">
        <f t="shared" si="26"/>
        <v>5</v>
      </c>
      <c r="AF21" s="13">
        <f t="shared" si="27"/>
        <v>5</v>
      </c>
      <c r="AG21" s="13">
        <f t="shared" si="28"/>
        <v>5</v>
      </c>
      <c r="AH21" s="48">
        <f t="shared" si="29"/>
        <v>70</v>
      </c>
      <c r="AI21" s="57">
        <f t="shared" si="30"/>
        <v>20</v>
      </c>
      <c r="AJ21" s="13">
        <f t="shared" si="31"/>
        <v>5</v>
      </c>
      <c r="AK21" s="13">
        <f t="shared" si="32"/>
        <v>5</v>
      </c>
      <c r="AL21" s="13">
        <f t="shared" si="33"/>
        <v>5</v>
      </c>
      <c r="AM21" s="58">
        <f t="shared" si="34"/>
        <v>65</v>
      </c>
      <c r="AN21" s="35">
        <f t="shared" si="35"/>
        <v>50</v>
      </c>
      <c r="AO21" s="13">
        <f t="shared" si="36"/>
        <v>0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>
      <c r="B22" s="9" t="s">
        <v>69</v>
      </c>
      <c r="C22" s="10">
        <v>0</v>
      </c>
      <c r="D22" s="10">
        <v>0</v>
      </c>
      <c r="E22" s="10">
        <v>0</v>
      </c>
      <c r="F22" s="10">
        <v>0</v>
      </c>
      <c r="G22" s="63">
        <v>0</v>
      </c>
      <c r="H22" s="33">
        <v>0</v>
      </c>
      <c r="I22" s="10">
        <v>0</v>
      </c>
      <c r="J22" s="10">
        <v>0</v>
      </c>
      <c r="K22" s="10">
        <v>0</v>
      </c>
      <c r="L22" s="66">
        <v>0</v>
      </c>
      <c r="M22" s="71">
        <v>0</v>
      </c>
      <c r="N22" s="10">
        <v>0</v>
      </c>
      <c r="O22" s="10">
        <v>0</v>
      </c>
      <c r="P22" s="10">
        <v>0</v>
      </c>
      <c r="Q22" s="72">
        <v>0</v>
      </c>
      <c r="R22" s="6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69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40" t="e">
        <f t="shared" si="24"/>
        <v>#DIV/0!</v>
      </c>
      <c r="AD22" s="47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48" t="e">
        <f t="shared" si="29"/>
        <v>#DIV/0!</v>
      </c>
      <c r="AI22" s="5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58" t="e">
        <f t="shared" si="34"/>
        <v>#DIV/0!</v>
      </c>
      <c r="AN22" s="35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70</v>
      </c>
      <c r="C23" s="10">
        <v>3</v>
      </c>
      <c r="D23" s="10">
        <v>0</v>
      </c>
      <c r="E23" s="10">
        <v>0</v>
      </c>
      <c r="F23" s="10">
        <v>0</v>
      </c>
      <c r="G23" s="63">
        <v>1</v>
      </c>
      <c r="H23" s="33">
        <v>1</v>
      </c>
      <c r="I23" s="10">
        <v>1</v>
      </c>
      <c r="J23" s="10">
        <v>0</v>
      </c>
      <c r="K23" s="10">
        <v>0</v>
      </c>
      <c r="L23" s="66">
        <v>2</v>
      </c>
      <c r="M23" s="71">
        <v>2</v>
      </c>
      <c r="N23" s="10">
        <v>0</v>
      </c>
      <c r="O23" s="10">
        <v>0</v>
      </c>
      <c r="P23" s="10">
        <v>0</v>
      </c>
      <c r="Q23" s="72">
        <v>2</v>
      </c>
      <c r="R23" s="60">
        <v>2</v>
      </c>
      <c r="S23" s="10">
        <v>0</v>
      </c>
      <c r="T23" s="10">
        <v>0</v>
      </c>
      <c r="U23" s="10">
        <v>0</v>
      </c>
      <c r="V23" s="10">
        <v>2</v>
      </c>
      <c r="X23" s="9" t="s">
        <v>70</v>
      </c>
      <c r="Y23" s="13">
        <f t="shared" si="20"/>
        <v>75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40">
        <f t="shared" si="24"/>
        <v>25</v>
      </c>
      <c r="AD23" s="47">
        <f t="shared" si="25"/>
        <v>25</v>
      </c>
      <c r="AE23" s="13">
        <f t="shared" si="26"/>
        <v>25</v>
      </c>
      <c r="AF23" s="13">
        <f t="shared" si="27"/>
        <v>0</v>
      </c>
      <c r="AG23" s="13">
        <f t="shared" si="28"/>
        <v>0</v>
      </c>
      <c r="AH23" s="48">
        <f t="shared" si="29"/>
        <v>50</v>
      </c>
      <c r="AI23" s="57">
        <f t="shared" si="30"/>
        <v>50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58">
        <f t="shared" si="34"/>
        <v>50</v>
      </c>
      <c r="AN23" s="35">
        <f t="shared" si="35"/>
        <v>50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50</v>
      </c>
    </row>
    <row r="24" spans="2:44">
      <c r="B24" s="4" t="s">
        <v>122</v>
      </c>
      <c r="C24" s="19"/>
      <c r="D24" s="19"/>
      <c r="E24" s="19"/>
      <c r="G24" s="4"/>
      <c r="H24" s="4"/>
      <c r="I24" s="82"/>
      <c r="J24" s="82"/>
      <c r="L24" s="4"/>
      <c r="N24" s="4"/>
      <c r="O24" s="19"/>
      <c r="P24" s="19"/>
      <c r="Q24" s="19"/>
      <c r="S24" s="4"/>
      <c r="T24" s="4"/>
      <c r="U24" s="82"/>
      <c r="V24" s="82"/>
      <c r="X24" s="4" t="s">
        <v>122</v>
      </c>
    </row>
    <row r="25" spans="2:44">
      <c r="B25" s="9" t="s">
        <v>123</v>
      </c>
      <c r="C25" s="10">
        <v>47</v>
      </c>
      <c r="D25" s="10">
        <v>0</v>
      </c>
      <c r="E25" s="10">
        <v>0</v>
      </c>
      <c r="F25" s="10">
        <v>0</v>
      </c>
      <c r="G25" s="63">
        <v>6</v>
      </c>
      <c r="H25" s="33">
        <v>14</v>
      </c>
      <c r="I25" s="10">
        <v>3</v>
      </c>
      <c r="J25" s="10">
        <v>6</v>
      </c>
      <c r="K25" s="10">
        <v>3</v>
      </c>
      <c r="L25" s="66">
        <v>27</v>
      </c>
      <c r="M25" s="71">
        <v>27</v>
      </c>
      <c r="N25" s="10">
        <v>3</v>
      </c>
      <c r="O25" s="10">
        <v>3</v>
      </c>
      <c r="P25" s="10">
        <v>1</v>
      </c>
      <c r="Q25" s="72">
        <v>19</v>
      </c>
      <c r="R25" s="60">
        <v>39</v>
      </c>
      <c r="S25" s="10">
        <v>0</v>
      </c>
      <c r="T25" s="10">
        <v>0</v>
      </c>
      <c r="U25" s="10">
        <v>1</v>
      </c>
      <c r="V25" s="10">
        <v>13</v>
      </c>
      <c r="X25" s="9" t="s">
        <v>123</v>
      </c>
      <c r="Y25" s="13">
        <f t="shared" ref="Y25:Y26" si="40">C25/(C25+D25+E25+F25+G25)*100</f>
        <v>88.679245283018872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40">
        <f t="shared" ref="AC25:AC26" si="44">G25/(G25+F25+E25+D25+C25)*100</f>
        <v>11.320754716981133</v>
      </c>
      <c r="AD25" s="47">
        <f t="shared" ref="AD25:AD26" si="45">H25/(H25+I25+J25+K25+L25)*100</f>
        <v>26.415094339622641</v>
      </c>
      <c r="AE25" s="13">
        <f t="shared" ref="AE25:AE26" si="46">I25/(I25+J25+K25+L25+H25)*100</f>
        <v>5.6603773584905666</v>
      </c>
      <c r="AF25" s="13">
        <f t="shared" ref="AF25:AF26" si="47">J25/(J25+K25+L25+I25+H25)*100</f>
        <v>11.320754716981133</v>
      </c>
      <c r="AG25" s="13">
        <f t="shared" ref="AG25:AG26" si="48">K25/(K25+L25+J25+I25+H25)*100</f>
        <v>5.6603773584905666</v>
      </c>
      <c r="AH25" s="48">
        <f t="shared" ref="AH25:AH26" si="49">L25/(L25+K25+J25+I25+H25)*100</f>
        <v>50.943396226415096</v>
      </c>
      <c r="AI25" s="57">
        <f t="shared" ref="AI25:AI26" si="50">M25/(M25+N25+O25+P25+Q25)*100</f>
        <v>50.943396226415096</v>
      </c>
      <c r="AJ25" s="13">
        <f t="shared" ref="AJ25:AJ26" si="51">N25/(N25+O25+P25+Q25+M25)*100</f>
        <v>5.6603773584905666</v>
      </c>
      <c r="AK25" s="13">
        <f t="shared" ref="AK25:AK26" si="52">O25/(O25+P25+Q25+N25+M25)*100</f>
        <v>5.6603773584905666</v>
      </c>
      <c r="AL25" s="13">
        <f t="shared" ref="AL25:AL26" si="53">P25/(P25+Q25+O25+N25+M25)*100</f>
        <v>1.8867924528301887</v>
      </c>
      <c r="AM25" s="58">
        <f t="shared" ref="AM25:AM26" si="54">Q25/(Q25+P25+O25+N25+M25)*100</f>
        <v>35.849056603773583</v>
      </c>
      <c r="AN25" s="35">
        <f t="shared" ref="AN25:AN26" si="55">R25/(R25+S25+T25+U25+V25)*100</f>
        <v>73.584905660377359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1.8867924528301887</v>
      </c>
      <c r="AR25" s="13">
        <f t="shared" ref="AR25:AR26" si="59">V25/(V25+U25+T25+S25+R25)*100</f>
        <v>24.528301886792452</v>
      </c>
    </row>
    <row r="26" spans="2:44">
      <c r="B26" s="9" t="s">
        <v>124</v>
      </c>
      <c r="C26" s="10">
        <v>5</v>
      </c>
      <c r="D26" s="10">
        <v>1</v>
      </c>
      <c r="E26" s="10">
        <v>0</v>
      </c>
      <c r="F26" s="10">
        <v>1</v>
      </c>
      <c r="G26" s="63">
        <v>4</v>
      </c>
      <c r="H26" s="33">
        <v>2</v>
      </c>
      <c r="I26" s="10">
        <v>1</v>
      </c>
      <c r="J26" s="10">
        <v>1</v>
      </c>
      <c r="K26" s="10">
        <v>2</v>
      </c>
      <c r="L26" s="66">
        <v>5</v>
      </c>
      <c r="M26" s="71">
        <v>4</v>
      </c>
      <c r="N26" s="10">
        <v>1</v>
      </c>
      <c r="O26" s="10">
        <v>0</v>
      </c>
      <c r="P26" s="10">
        <v>1</v>
      </c>
      <c r="Q26" s="72">
        <v>5</v>
      </c>
      <c r="R26" s="60">
        <v>7</v>
      </c>
      <c r="S26" s="10">
        <v>0</v>
      </c>
      <c r="T26" s="10">
        <v>1</v>
      </c>
      <c r="U26" s="10">
        <v>0</v>
      </c>
      <c r="V26" s="10">
        <v>3</v>
      </c>
      <c r="X26" s="9" t="s">
        <v>124</v>
      </c>
      <c r="Y26" s="13">
        <f t="shared" si="40"/>
        <v>45.454545454545453</v>
      </c>
      <c r="Z26" s="13">
        <f t="shared" si="41"/>
        <v>9.0909090909090917</v>
      </c>
      <c r="AA26" s="13">
        <f t="shared" si="42"/>
        <v>0</v>
      </c>
      <c r="AB26" s="13">
        <f t="shared" si="43"/>
        <v>9.0909090909090917</v>
      </c>
      <c r="AC26" s="40">
        <f t="shared" si="44"/>
        <v>36.363636363636367</v>
      </c>
      <c r="AD26" s="47">
        <f t="shared" si="45"/>
        <v>18.181818181818183</v>
      </c>
      <c r="AE26" s="13">
        <f t="shared" si="46"/>
        <v>9.0909090909090917</v>
      </c>
      <c r="AF26" s="13">
        <f t="shared" si="47"/>
        <v>9.0909090909090917</v>
      </c>
      <c r="AG26" s="13">
        <f t="shared" si="48"/>
        <v>18.181818181818183</v>
      </c>
      <c r="AH26" s="48">
        <f t="shared" si="49"/>
        <v>45.454545454545453</v>
      </c>
      <c r="AI26" s="57">
        <f t="shared" si="50"/>
        <v>36.363636363636367</v>
      </c>
      <c r="AJ26" s="13">
        <f t="shared" si="51"/>
        <v>9.0909090909090917</v>
      </c>
      <c r="AK26" s="13">
        <f t="shared" si="52"/>
        <v>0</v>
      </c>
      <c r="AL26" s="13">
        <f t="shared" si="53"/>
        <v>9.0909090909090917</v>
      </c>
      <c r="AM26" s="58">
        <f t="shared" si="54"/>
        <v>45.454545454545453</v>
      </c>
      <c r="AN26" s="35">
        <f t="shared" si="55"/>
        <v>63.636363636363633</v>
      </c>
      <c r="AO26" s="13">
        <f t="shared" si="56"/>
        <v>0</v>
      </c>
      <c r="AP26" s="13">
        <f t="shared" si="57"/>
        <v>9.0909090909090917</v>
      </c>
      <c r="AQ26" s="13">
        <f t="shared" si="58"/>
        <v>0</v>
      </c>
      <c r="AR26" s="13">
        <f t="shared" si="59"/>
        <v>27.27272727272727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.140625" customWidth="1"/>
    <col min="6" max="6" width="11.28515625" customWidth="1"/>
    <col min="7" max="7" width="3.42578125" customWidth="1"/>
    <col min="8" max="8" width="27.7109375" customWidth="1"/>
  </cols>
  <sheetData>
    <row r="1" spans="1:12" ht="18">
      <c r="B1" s="1" t="s">
        <v>84</v>
      </c>
    </row>
    <row r="2" spans="1:12" ht="18">
      <c r="A2" s="76"/>
      <c r="B2" s="1" t="s">
        <v>125</v>
      </c>
    </row>
    <row r="3" spans="1:12">
      <c r="B3" s="79" t="s">
        <v>87</v>
      </c>
    </row>
    <row r="4" spans="1:12" ht="18" customHeight="1">
      <c r="B4" s="1" t="s">
        <v>94</v>
      </c>
      <c r="C4" s="1"/>
      <c r="D4" s="1"/>
      <c r="E4" s="1"/>
      <c r="F4" s="1"/>
    </row>
    <row r="5" spans="1:12" ht="4.5" customHeight="1"/>
    <row r="6" spans="1:12">
      <c r="B6" s="20" t="s">
        <v>81</v>
      </c>
      <c r="H6" s="20" t="s">
        <v>82</v>
      </c>
    </row>
    <row r="7" spans="1:12" ht="33.7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3203</v>
      </c>
      <c r="D9" s="7">
        <v>40</v>
      </c>
      <c r="E9" s="7">
        <v>2199</v>
      </c>
      <c r="F9" s="7">
        <v>324</v>
      </c>
      <c r="H9" s="6" t="s">
        <v>4</v>
      </c>
      <c r="I9" s="11">
        <f>C9/(C9+D9+E9+F9)*100</f>
        <v>55.549774540409288</v>
      </c>
      <c r="J9" s="11">
        <f>D9/(D9+E9+F9+C9)*100</f>
        <v>0.69372181755116202</v>
      </c>
      <c r="K9" s="11">
        <f>E9/(E9+F9+D9+C9)*100</f>
        <v>38.137356919875131</v>
      </c>
      <c r="L9" s="11">
        <f>F9/(F9+E9+D9+C9)*100</f>
        <v>5.6191467221644125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509</v>
      </c>
      <c r="D11" s="10">
        <v>9</v>
      </c>
      <c r="E11" s="10">
        <v>546</v>
      </c>
      <c r="F11" s="10">
        <v>103</v>
      </c>
      <c r="H11" s="9" t="s">
        <v>6</v>
      </c>
      <c r="I11" s="13">
        <f t="shared" ref="I11:I22" si="0">C11/(C11+D11+E11+F11)*100</f>
        <v>43.61610968294773</v>
      </c>
      <c r="J11" s="13">
        <f t="shared" ref="J11:J22" si="1">D11/(D11+E11+F11+C11)*100</f>
        <v>0.77120822622107965</v>
      </c>
      <c r="K11" s="13">
        <f t="shared" ref="K11:K22" si="2">E11/(E11+F11+D11+C11)*100</f>
        <v>46.786632390745503</v>
      </c>
      <c r="L11" s="13">
        <f t="shared" ref="L11:L22" si="3">F11/(F11+E11+D11+C11)*100</f>
        <v>8.8260497000856883</v>
      </c>
    </row>
    <row r="12" spans="1:12">
      <c r="B12" s="9" t="s">
        <v>7</v>
      </c>
      <c r="C12" s="10">
        <v>1086</v>
      </c>
      <c r="D12" s="10">
        <v>13</v>
      </c>
      <c r="E12" s="10">
        <v>813</v>
      </c>
      <c r="F12" s="10">
        <v>120</v>
      </c>
      <c r="H12" s="9" t="s">
        <v>7</v>
      </c>
      <c r="I12" s="13">
        <f t="shared" si="0"/>
        <v>53.444881889763785</v>
      </c>
      <c r="J12" s="13">
        <f t="shared" si="1"/>
        <v>0.63976377952755903</v>
      </c>
      <c r="K12" s="13">
        <f t="shared" si="2"/>
        <v>40.009842519685037</v>
      </c>
      <c r="L12" s="13">
        <f t="shared" si="3"/>
        <v>5.9055118110236222</v>
      </c>
    </row>
    <row r="13" spans="1:12">
      <c r="B13" s="9" t="s">
        <v>8</v>
      </c>
      <c r="C13" s="10">
        <v>1073</v>
      </c>
      <c r="D13" s="10">
        <v>9</v>
      </c>
      <c r="E13" s="10">
        <v>580</v>
      </c>
      <c r="F13" s="10">
        <v>62</v>
      </c>
      <c r="H13" s="9" t="s">
        <v>8</v>
      </c>
      <c r="I13" s="13">
        <f t="shared" si="0"/>
        <v>62.238979118329461</v>
      </c>
      <c r="J13" s="13">
        <f t="shared" si="1"/>
        <v>0.52204176334106722</v>
      </c>
      <c r="K13" s="13">
        <f t="shared" si="2"/>
        <v>33.642691415313223</v>
      </c>
      <c r="L13" s="13">
        <f t="shared" si="3"/>
        <v>3.596287703016241</v>
      </c>
    </row>
    <row r="14" spans="1:12">
      <c r="B14" s="9" t="s">
        <v>9</v>
      </c>
      <c r="C14" s="10">
        <v>535</v>
      </c>
      <c r="D14" s="10">
        <v>9</v>
      </c>
      <c r="E14" s="10">
        <v>260</v>
      </c>
      <c r="F14" s="10">
        <v>39</v>
      </c>
      <c r="H14" s="9" t="s">
        <v>9</v>
      </c>
      <c r="I14" s="13">
        <f t="shared" si="0"/>
        <v>63.463819691577697</v>
      </c>
      <c r="J14" s="13">
        <f t="shared" si="1"/>
        <v>1.0676156583629894</v>
      </c>
      <c r="K14" s="13">
        <f t="shared" si="2"/>
        <v>30.84223013048636</v>
      </c>
      <c r="L14" s="13">
        <f t="shared" si="3"/>
        <v>4.6263345195729535</v>
      </c>
    </row>
    <row r="15" spans="1:12">
      <c r="B15" s="4" t="s">
        <v>71</v>
      </c>
      <c r="C15" s="8"/>
      <c r="D15" s="8"/>
      <c r="E15" s="8"/>
      <c r="F15" s="8"/>
      <c r="H15" s="4" t="s">
        <v>71</v>
      </c>
      <c r="I15" s="8"/>
      <c r="J15" s="8"/>
      <c r="K15" s="8"/>
      <c r="L15" s="8"/>
    </row>
    <row r="16" spans="1:12">
      <c r="B16" s="9" t="s">
        <v>64</v>
      </c>
      <c r="C16" s="10">
        <v>955</v>
      </c>
      <c r="D16" s="10">
        <v>16</v>
      </c>
      <c r="E16" s="10">
        <v>629</v>
      </c>
      <c r="F16" s="10">
        <v>62</v>
      </c>
      <c r="H16" s="9" t="s">
        <v>64</v>
      </c>
      <c r="I16" s="13">
        <f t="shared" si="0"/>
        <v>57.46089049338147</v>
      </c>
      <c r="J16" s="13">
        <f t="shared" si="1"/>
        <v>0.96269554753309272</v>
      </c>
      <c r="K16" s="13">
        <f t="shared" si="2"/>
        <v>37.845968712394708</v>
      </c>
      <c r="L16" s="13">
        <f t="shared" si="3"/>
        <v>3.7304452466907341</v>
      </c>
    </row>
    <row r="17" spans="2:12">
      <c r="B17" s="9" t="s">
        <v>65</v>
      </c>
      <c r="C17" s="10">
        <v>286</v>
      </c>
      <c r="D17" s="10">
        <v>2</v>
      </c>
      <c r="E17" s="10">
        <v>298</v>
      </c>
      <c r="F17" s="10">
        <v>50</v>
      </c>
      <c r="H17" s="9" t="s">
        <v>65</v>
      </c>
      <c r="I17" s="13">
        <f t="shared" si="0"/>
        <v>44.968553459119498</v>
      </c>
      <c r="J17" s="13">
        <f t="shared" si="1"/>
        <v>0.31446540880503149</v>
      </c>
      <c r="K17" s="13">
        <f t="shared" si="2"/>
        <v>46.855345911949684</v>
      </c>
      <c r="L17" s="13">
        <f t="shared" si="3"/>
        <v>7.8616352201257858</v>
      </c>
    </row>
    <row r="18" spans="2:12">
      <c r="B18" s="9" t="s">
        <v>66</v>
      </c>
      <c r="C18" s="10">
        <v>971</v>
      </c>
      <c r="D18" s="10">
        <v>8</v>
      </c>
      <c r="E18" s="10">
        <v>680</v>
      </c>
      <c r="F18" s="10">
        <v>89</v>
      </c>
      <c r="H18" s="9" t="s">
        <v>66</v>
      </c>
      <c r="I18" s="13">
        <f t="shared" si="0"/>
        <v>55.549199084668189</v>
      </c>
      <c r="J18" s="13">
        <f t="shared" si="1"/>
        <v>0.45766590389016021</v>
      </c>
      <c r="K18" s="13">
        <f t="shared" si="2"/>
        <v>38.901601830663616</v>
      </c>
      <c r="L18" s="13">
        <f t="shared" si="3"/>
        <v>5.0915331807780326</v>
      </c>
    </row>
    <row r="19" spans="2:12">
      <c r="B19" s="9" t="s">
        <v>67</v>
      </c>
      <c r="C19" s="10">
        <v>134</v>
      </c>
      <c r="D19" s="10">
        <v>1</v>
      </c>
      <c r="E19" s="10">
        <v>56</v>
      </c>
      <c r="F19" s="10">
        <v>7</v>
      </c>
      <c r="H19" s="9" t="s">
        <v>67</v>
      </c>
      <c r="I19" s="13">
        <f t="shared" si="0"/>
        <v>67.676767676767682</v>
      </c>
      <c r="J19" s="13">
        <f t="shared" si="1"/>
        <v>0.50505050505050508</v>
      </c>
      <c r="K19" s="13">
        <f t="shared" si="2"/>
        <v>28.28282828282828</v>
      </c>
      <c r="L19" s="13">
        <f t="shared" si="3"/>
        <v>3.535353535353535</v>
      </c>
    </row>
    <row r="20" spans="2:12">
      <c r="B20" s="9" t="s">
        <v>68</v>
      </c>
      <c r="C20" s="10">
        <v>270</v>
      </c>
      <c r="D20" s="10">
        <v>1</v>
      </c>
      <c r="E20" s="10">
        <v>49</v>
      </c>
      <c r="F20" s="10">
        <v>29</v>
      </c>
      <c r="H20" s="9" t="s">
        <v>68</v>
      </c>
      <c r="I20" s="13">
        <f t="shared" si="0"/>
        <v>77.363896848137543</v>
      </c>
      <c r="J20" s="13">
        <f t="shared" si="1"/>
        <v>0.28653295128939826</v>
      </c>
      <c r="K20" s="13">
        <f t="shared" si="2"/>
        <v>14.040114613180515</v>
      </c>
      <c r="L20" s="13">
        <f t="shared" si="3"/>
        <v>8.3094555873925504</v>
      </c>
    </row>
    <row r="21" spans="2:12">
      <c r="B21" s="9" t="s">
        <v>69</v>
      </c>
      <c r="C21" s="10">
        <v>97</v>
      </c>
      <c r="D21" s="10">
        <v>3</v>
      </c>
      <c r="E21" s="10">
        <v>115</v>
      </c>
      <c r="F21" s="10">
        <v>19</v>
      </c>
      <c r="H21" s="9" t="s">
        <v>69</v>
      </c>
      <c r="I21" s="13">
        <f t="shared" si="0"/>
        <v>41.452991452991455</v>
      </c>
      <c r="J21" s="13">
        <f t="shared" si="1"/>
        <v>1.2820512820512819</v>
      </c>
      <c r="K21" s="13">
        <f t="shared" si="2"/>
        <v>49.145299145299141</v>
      </c>
      <c r="L21" s="13">
        <f t="shared" si="3"/>
        <v>8.1196581196581192</v>
      </c>
    </row>
    <row r="22" spans="2:12">
      <c r="B22" s="9" t="s">
        <v>70</v>
      </c>
      <c r="C22" s="10">
        <v>490</v>
      </c>
      <c r="D22" s="10">
        <v>9</v>
      </c>
      <c r="E22" s="10">
        <v>372</v>
      </c>
      <c r="F22" s="10">
        <v>68</v>
      </c>
      <c r="H22" s="9" t="s">
        <v>70</v>
      </c>
      <c r="I22" s="13">
        <f t="shared" si="0"/>
        <v>52.18317358892439</v>
      </c>
      <c r="J22" s="13">
        <f t="shared" si="1"/>
        <v>0.95846645367412142</v>
      </c>
      <c r="K22" s="13">
        <f t="shared" si="2"/>
        <v>39.616613418530349</v>
      </c>
      <c r="L22" s="13">
        <f t="shared" si="3"/>
        <v>7.2417465388711397</v>
      </c>
    </row>
    <row r="23" spans="2:12">
      <c r="B23" s="4" t="s">
        <v>122</v>
      </c>
      <c r="C23" s="19"/>
      <c r="D23" s="19"/>
      <c r="E23" s="19"/>
      <c r="G23" s="4"/>
      <c r="H23" s="4" t="s">
        <v>122</v>
      </c>
      <c r="I23" s="82"/>
      <c r="J23" s="82"/>
      <c r="L23" s="4"/>
    </row>
    <row r="24" spans="2:12">
      <c r="B24" s="9" t="s">
        <v>123</v>
      </c>
      <c r="C24" s="10">
        <v>2288</v>
      </c>
      <c r="D24" s="10">
        <v>25</v>
      </c>
      <c r="E24" s="10">
        <v>1643</v>
      </c>
      <c r="F24" s="10">
        <v>251</v>
      </c>
      <c r="G24" s="90"/>
      <c r="H24" s="9" t="s">
        <v>123</v>
      </c>
      <c r="I24" s="89">
        <f t="shared" ref="I24:I25" si="4">C24/(C24+D24+E24+F24)*100</f>
        <v>54.385547896363207</v>
      </c>
      <c r="J24" s="89">
        <f t="shared" ref="J24:J25" si="5">D24/(D24+E24+F24+C24)*100</f>
        <v>0.59424768243403858</v>
      </c>
      <c r="K24" s="89">
        <f t="shared" ref="K24:K25" si="6">E24/(E24+F24+D24+C24)*100</f>
        <v>39.05395768956501</v>
      </c>
      <c r="L24" s="89">
        <f t="shared" ref="L24:L25" si="7">F24/(F24+E24+D24+C24)*100</f>
        <v>5.9662467316377459</v>
      </c>
    </row>
    <row r="25" spans="2:12">
      <c r="B25" s="9" t="s">
        <v>124</v>
      </c>
      <c r="C25" s="10">
        <v>915</v>
      </c>
      <c r="D25" s="10">
        <v>15</v>
      </c>
      <c r="E25" s="10">
        <v>556</v>
      </c>
      <c r="F25" s="10">
        <v>73</v>
      </c>
      <c r="G25" s="90"/>
      <c r="H25" s="9" t="s">
        <v>124</v>
      </c>
      <c r="I25" s="89">
        <f t="shared" si="4"/>
        <v>58.691468890314304</v>
      </c>
      <c r="J25" s="89">
        <f t="shared" si="5"/>
        <v>0.96215522771007056</v>
      </c>
      <c r="K25" s="89">
        <f t="shared" si="6"/>
        <v>35.663887107119947</v>
      </c>
      <c r="L25" s="89">
        <f t="shared" si="7"/>
        <v>4.6824887748556767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Amostra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Nota</vt:lpstr>
      <vt:lpstr>'Q8'!Print_Area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2020-04-10T13:33:42Z</cp:lastPrinted>
  <dcterms:created xsi:type="dcterms:W3CDTF">2020-04-07T17:13:30Z</dcterms:created>
  <dcterms:modified xsi:type="dcterms:W3CDTF">2020-04-27T18:30:53Z</dcterms:modified>
</cp:coreProperties>
</file>